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915"/>
  </bookViews>
  <sheets>
    <sheet name="новый год 2022" sheetId="10" r:id="rId1"/>
    <sheet name="рождество" sheetId="12" r:id="rId2"/>
    <sheet name="Длительное проживание" sheetId="4" state="hidden" r:id="rId3"/>
    <sheet name="гостиница уикенд" sheetId="6" state="hidden" r:id="rId4"/>
    <sheet name="3 павильон все" sheetId="7" state="hidden" r:id="rId5"/>
    <sheet name="длительное проживание " sheetId="9" state="hidden" r:id="rId6"/>
  </sheets>
  <definedNames>
    <definedName name="_xlnm._FilterDatabase" localSheetId="0" hidden="1">'новый год 2022'!$A$5:$I$5</definedName>
  </definedNames>
  <calcPr calcId="152511"/>
</workbook>
</file>

<file path=xl/calcChain.xml><?xml version="1.0" encoding="utf-8"?>
<calcChain xmlns="http://schemas.openxmlformats.org/spreadsheetml/2006/main">
  <c r="D30" i="10" l="1"/>
  <c r="D43" i="10" l="1"/>
  <c r="D38" i="10"/>
  <c r="D40" i="10"/>
  <c r="D35" i="10"/>
  <c r="D28" i="10"/>
  <c r="D23" i="12"/>
  <c r="D32" i="12"/>
  <c r="D33" i="12" s="1"/>
  <c r="D30" i="12"/>
  <c r="D29" i="12"/>
  <c r="D26" i="12"/>
  <c r="D27" i="12" s="1"/>
  <c r="D24" i="12"/>
  <c r="D27" i="10" l="1"/>
  <c r="D21" i="7" l="1"/>
  <c r="E20" i="7"/>
  <c r="E19" i="7"/>
  <c r="E18" i="7"/>
  <c r="D16" i="7"/>
  <c r="E15" i="7"/>
  <c r="E14" i="7"/>
  <c r="E13" i="7"/>
  <c r="D11" i="7"/>
  <c r="E10" i="7"/>
  <c r="E9" i="7"/>
  <c r="E8" i="7"/>
  <c r="D6" i="7"/>
  <c r="E5" i="7"/>
  <c r="E4" i="7"/>
  <c r="E3" i="7"/>
  <c r="E6" i="7" l="1"/>
  <c r="E11" i="7"/>
  <c r="E21" i="7"/>
  <c r="E16" i="7"/>
  <c r="C16" i="6"/>
  <c r="C22" i="6"/>
  <c r="C8" i="6"/>
  <c r="H22" i="6"/>
  <c r="F21" i="6" l="1"/>
  <c r="F19" i="6"/>
  <c r="F15" i="6"/>
  <c r="G15" i="6" s="1"/>
  <c r="F11" i="6"/>
  <c r="F7" i="6"/>
</calcChain>
</file>

<file path=xl/sharedStrings.xml><?xml version="1.0" encoding="utf-8"?>
<sst xmlns="http://schemas.openxmlformats.org/spreadsheetml/2006/main" count="538" uniqueCount="128">
  <si>
    <t>Беларусь</t>
  </si>
  <si>
    <t>Категория номера</t>
  </si>
  <si>
    <t>Размещение</t>
  </si>
  <si>
    <t>Выходные</t>
  </si>
  <si>
    <t>Стандарт двухместный</t>
  </si>
  <si>
    <t>двухместное (без доп. мест)</t>
  </si>
  <si>
    <t>Украина</t>
  </si>
  <si>
    <t>двухместное (возможность установки доп. места)</t>
  </si>
  <si>
    <t>Дополнительное место</t>
  </si>
  <si>
    <t>Русское Подворье</t>
  </si>
  <si>
    <t>Стандарт четырехместный</t>
  </si>
  <si>
    <t>четырехместное (возможность установки доп. места)</t>
  </si>
  <si>
    <t>Семейный  двухэтажный</t>
  </si>
  <si>
    <t>с возможностью размещения 6-ти человек</t>
  </si>
  <si>
    <t>Четырехместный ярусный эконом</t>
  </si>
  <si>
    <t>четырехместный (возможность установки доп. места)</t>
  </si>
  <si>
    <t>Сибирия</t>
  </si>
  <si>
    <t>Стандарт четырехместный двухкомнатный</t>
  </si>
  <si>
    <t>Караван Сарай (эконом-класс)</t>
  </si>
  <si>
    <t>Двухместный улучшенный</t>
  </si>
  <si>
    <t>двухместное</t>
  </si>
  <si>
    <t>Стандарт   четырехместный</t>
  </si>
  <si>
    <t>четырехместный</t>
  </si>
  <si>
    <t>Шри-Ланка</t>
  </si>
  <si>
    <t>Стандарт двухкомнатный</t>
  </si>
  <si>
    <t>трехместное  (возможность установки доп. места)</t>
  </si>
  <si>
    <t>Непал</t>
  </si>
  <si>
    <t>Индия</t>
  </si>
  <si>
    <t>Гималайский Дом</t>
  </si>
  <si>
    <t>1-комнатные апартаменты</t>
  </si>
  <si>
    <t>1 комнатная студия</t>
  </si>
  <si>
    <t>1-комнатные апартаменты со световодом</t>
  </si>
  <si>
    <t>1 комнатная студия со световодом</t>
  </si>
  <si>
    <t>2-х комнатные апартаменты</t>
  </si>
  <si>
    <t>3-х комнатные апартаменты</t>
  </si>
  <si>
    <t>стоимость за месяц проживания</t>
  </si>
  <si>
    <t>скидка для партнеров/арендаторов</t>
  </si>
  <si>
    <t>четырехместное</t>
  </si>
  <si>
    <t>Стоимость (номер)/месяц</t>
  </si>
  <si>
    <t>Стоимость (номер)/месяц - только летние месяцы и декабрь-январь</t>
  </si>
  <si>
    <t>2-х местный комфорт</t>
  </si>
  <si>
    <t>4-х местный комфорт</t>
  </si>
  <si>
    <t>Хосте "Круиз"</t>
  </si>
  <si>
    <t>Стоимость  с человека</t>
  </si>
  <si>
    <t>Койко место</t>
  </si>
  <si>
    <t>уикенд</t>
  </si>
  <si>
    <t>стоимость пакета.</t>
  </si>
  <si>
    <t>на дни уикенда</t>
  </si>
  <si>
    <t>пятница воскресенье</t>
  </si>
  <si>
    <t xml:space="preserve">вместительность </t>
  </si>
  <si>
    <t>кол-во номеров</t>
  </si>
  <si>
    <t>нет</t>
  </si>
  <si>
    <t>высоий сезон</t>
  </si>
  <si>
    <t>категория номера</t>
  </si>
  <si>
    <r>
      <t xml:space="preserve">Стоимость </t>
    </r>
    <r>
      <rPr>
        <b/>
        <sz val="9"/>
        <color theme="1"/>
        <rFont val="Tahoma"/>
        <family val="2"/>
        <charset val="204"/>
      </rPr>
      <t>в будни</t>
    </r>
    <r>
      <rPr>
        <sz val="9"/>
        <color theme="1"/>
        <rFont val="Tahoma"/>
        <family val="2"/>
        <charset val="204"/>
      </rPr>
      <t xml:space="preserve"> за номер, руб.</t>
    </r>
  </si>
  <si>
    <t>Площадь 46,5-44,5 кв.м. на 3 чел.</t>
  </si>
  <si>
    <t>Площадь 15,5 кв.м. на 2 чел.</t>
  </si>
  <si>
    <t>Площадь 67 кв.м. на 5 чел.</t>
  </si>
  <si>
    <t>низкий сезон</t>
  </si>
  <si>
    <t>праздничный сезон</t>
  </si>
  <si>
    <t>Новый год 2016-17</t>
  </si>
  <si>
    <r>
      <t xml:space="preserve">Стоимость </t>
    </r>
    <r>
      <rPr>
        <b/>
        <sz val="9"/>
        <color theme="1"/>
        <rFont val="Tahoma"/>
        <family val="2"/>
        <charset val="204"/>
      </rPr>
      <t xml:space="preserve">в выходные </t>
    </r>
    <r>
      <rPr>
        <sz val="9"/>
        <color theme="1"/>
        <rFont val="Tahoma"/>
        <family val="2"/>
        <charset val="204"/>
      </rPr>
      <t xml:space="preserve"> за номер, руб.</t>
    </r>
  </si>
  <si>
    <r>
      <t xml:space="preserve">Стоимость </t>
    </r>
    <r>
      <rPr>
        <b/>
        <sz val="9"/>
        <color theme="1"/>
        <rFont val="Tahoma"/>
        <family val="2"/>
        <charset val="204"/>
      </rPr>
      <t xml:space="preserve">в выходные </t>
    </r>
    <r>
      <rPr>
        <sz val="9"/>
        <color theme="1"/>
        <rFont val="Tahoma"/>
        <family val="2"/>
        <charset val="204"/>
      </rPr>
      <t>за номер, руб.</t>
    </r>
  </si>
  <si>
    <r>
      <t>Стоимость</t>
    </r>
    <r>
      <rPr>
        <sz val="9"/>
        <color theme="1"/>
        <rFont val="Tahoma"/>
        <family val="2"/>
        <charset val="204"/>
      </rPr>
      <t xml:space="preserve"> за номер, руб.</t>
    </r>
  </si>
  <si>
    <t>всего вместительность</t>
  </si>
  <si>
    <t>2-е суток</t>
  </si>
  <si>
    <t>Гостиница «Юго-Восточная Азия»</t>
  </si>
  <si>
    <t>Гостиница «Восточная Азия»</t>
  </si>
  <si>
    <t>Стандарт 2х-местный</t>
  </si>
  <si>
    <t>Стандарт 2х местный</t>
  </si>
  <si>
    <t xml:space="preserve">стандарт 4х местный </t>
  </si>
  <si>
    <t>комфорт 2-х местный</t>
  </si>
  <si>
    <t>апартаменты</t>
  </si>
  <si>
    <t>апартаменты со световодом</t>
  </si>
  <si>
    <t>апартаменты (1 спальня)</t>
  </si>
  <si>
    <t>стандарт 2-х местный</t>
  </si>
  <si>
    <t>Комфорт 2-х местный</t>
  </si>
  <si>
    <t>Семейный апартаменты (2 спальни)</t>
  </si>
  <si>
    <r>
      <rPr>
        <b/>
        <sz val="9"/>
        <color rgb="FF000000"/>
        <rFont val="Calibri"/>
        <family val="2"/>
        <charset val="204"/>
        <scheme val="minor"/>
      </rPr>
      <t xml:space="preserve">четырехместное     </t>
    </r>
    <r>
      <rPr>
        <sz val="9"/>
        <color rgb="FF000000"/>
        <rFont val="Calibri"/>
        <family val="2"/>
        <charset val="204"/>
        <scheme val="minor"/>
      </rPr>
      <t xml:space="preserve">                          ( с возможностью установки доп. места) </t>
    </r>
  </si>
  <si>
    <r>
      <rPr>
        <b/>
        <sz val="9"/>
        <color theme="1"/>
        <rFont val="Calibri"/>
        <family val="2"/>
        <charset val="204"/>
        <scheme val="minor"/>
      </rPr>
      <t xml:space="preserve">двухместное     </t>
    </r>
    <r>
      <rPr>
        <sz val="9"/>
        <color theme="1"/>
        <rFont val="Calibri"/>
        <family val="2"/>
        <charset val="204"/>
        <scheme val="minor"/>
      </rPr>
      <t xml:space="preserve">  (возможность установки доп. места)</t>
    </r>
  </si>
  <si>
    <r>
      <rPr>
        <b/>
        <sz val="10"/>
        <color theme="1"/>
        <rFont val="Calibri"/>
        <family val="2"/>
        <charset val="204"/>
        <scheme val="minor"/>
      </rPr>
      <t xml:space="preserve">двухместное     </t>
    </r>
    <r>
      <rPr>
        <sz val="10"/>
        <color theme="1"/>
        <rFont val="Calibri"/>
        <family val="2"/>
        <charset val="204"/>
        <scheme val="minor"/>
      </rPr>
      <t xml:space="preserve">  (возможность установки доп. места)</t>
    </r>
  </si>
  <si>
    <t>Семейные апартаменты (2 спальни)</t>
  </si>
  <si>
    <r>
      <t>скидка для партнеров/арендаторов</t>
    </r>
    <r>
      <rPr>
        <b/>
        <i/>
        <sz val="11"/>
        <color rgb="FFFF0000"/>
        <rFont val="Calibri"/>
        <family val="2"/>
        <charset val="204"/>
        <scheme val="minor"/>
      </rPr>
      <t>*</t>
    </r>
  </si>
  <si>
    <t>* только при сроке аренды более чем на 3 месяца</t>
  </si>
  <si>
    <r>
      <t>стоимость за 2 недели проживания (только для гостей (</t>
    </r>
    <r>
      <rPr>
        <b/>
        <i/>
        <sz val="11"/>
        <color rgb="FFFF0000"/>
        <rFont val="Calibri"/>
        <family val="2"/>
        <charset val="204"/>
        <scheme val="minor"/>
      </rPr>
      <t>**</t>
    </r>
    <r>
      <rPr>
        <b/>
        <i/>
        <sz val="11"/>
        <color theme="1"/>
        <rFont val="Calibri"/>
        <family val="2"/>
        <charset val="204"/>
        <scheme val="minor"/>
      </rPr>
      <t>))</t>
    </r>
  </si>
  <si>
    <t xml:space="preserve">**  арендаторам скидки не предоставляться. </t>
  </si>
  <si>
    <t>Скидки, акции по услугам длительного проживания не предоставляются.</t>
  </si>
  <si>
    <r>
      <rPr>
        <b/>
        <sz val="10"/>
        <color theme="1"/>
        <rFont val="Calibri"/>
        <family val="2"/>
        <charset val="204"/>
        <scheme val="minor"/>
      </rPr>
      <t xml:space="preserve">четырехместный    </t>
    </r>
    <r>
      <rPr>
        <sz val="10"/>
        <color theme="1"/>
        <rFont val="Calibri"/>
        <family val="2"/>
        <charset val="204"/>
        <scheme val="minor"/>
      </rPr>
      <t xml:space="preserve">  (возможность установки доп. места)</t>
    </r>
  </si>
  <si>
    <t>Стандарт 3х местный</t>
  </si>
  <si>
    <t>дата с</t>
  </si>
  <si>
    <t xml:space="preserve">Семейные апартаменты (2 спальни) четырёхместные </t>
  </si>
  <si>
    <t xml:space="preserve">Апартаменты со световодом 4-х местные </t>
  </si>
  <si>
    <t xml:space="preserve">Студия </t>
  </si>
  <si>
    <t xml:space="preserve">Комфорт </t>
  </si>
  <si>
    <t xml:space="preserve">Комфорт  4-х местные </t>
  </si>
  <si>
    <t>стандарт 2-х местный со световодом</t>
  </si>
  <si>
    <t xml:space="preserve">даты </t>
  </si>
  <si>
    <t>стоимость номер</t>
  </si>
  <si>
    <t>Новогодние пакеты 2021 г.</t>
  </si>
  <si>
    <t>Рождество</t>
  </si>
  <si>
    <t xml:space="preserve">по </t>
  </si>
  <si>
    <t>стандарт 3-х местный</t>
  </si>
  <si>
    <t>комфорт 4-х местный</t>
  </si>
  <si>
    <t>стандарт 3-х местный без окна</t>
  </si>
  <si>
    <t>доп.место</t>
  </si>
  <si>
    <t>доп место</t>
  </si>
  <si>
    <t>доп. Место</t>
  </si>
  <si>
    <t>стандарт 4х-местный</t>
  </si>
  <si>
    <t>пансион</t>
  </si>
  <si>
    <t>стоимость</t>
  </si>
  <si>
    <t>Центральная Азия</t>
  </si>
  <si>
    <t>40% с 31.12.2021 по 3.01.2022, 3.01.2022-5.01.2022, 7.01.2022-9.01.2022</t>
  </si>
  <si>
    <t>31.12.2021 по 2.01.2022, 2.01.2022- 4.01.2022, 8.01.2022-9.01.2022</t>
  </si>
  <si>
    <t xml:space="preserve"> 31.12.2021 по 3.01.2022, 3.01.2022-5.01.2022, 7.01.2022-9.01.2022</t>
  </si>
  <si>
    <t xml:space="preserve"> 60% с 31.12.2021 по 2.01.2022, 2.01.2022- 4.01.2022, 8.01.2022-9.01.2022</t>
  </si>
  <si>
    <t> 31.12.2021 по 3.01.2022, далее пакет по 2-е суток</t>
  </si>
  <si>
    <t>31.12.2021 по 2.01.2022, 2.01.2022- 4.01.2022, 8.01.2022-9.01.2022 3.01.2022-5.01.2022, 7.01.2022-9.01.2022</t>
  </si>
  <si>
    <t>даты </t>
  </si>
  <si>
    <t>c 05.01.2022 по 07.01.2022</t>
  </si>
  <si>
    <t> с 06.01.2022 по 08.01.2022</t>
  </si>
  <si>
    <t>2.01.2022- 4.01.2022, 8.01.2022-9.01.2022 3.01.2022-5.01.2022, 7.01.2022-9.01.2022</t>
  </si>
  <si>
    <t>31.12.2021 по 2.01.2022</t>
  </si>
  <si>
    <t xml:space="preserve"> 2.01.2022- 4.01.2022, 8.01.2022-9.01.2022 3.01.2022-5.01.2022, 7.01.2022-9.01.2022</t>
  </si>
  <si>
    <t>BB</t>
  </si>
  <si>
    <t>FB</t>
  </si>
  <si>
    <t xml:space="preserve">31.12.2021 по 2.01.2022, </t>
  </si>
  <si>
    <t>31.12.2021 по 2.01.2022,</t>
  </si>
  <si>
    <t>доп место/сутки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</si>
</sst>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&quot;р.&quot;;[Red]\-#,##0.00&quot;р.&quot;"/>
    <numFmt numFmtId="165" formatCode="#,##0.00&quot;р.&quot;"/>
    <numFmt numFmtId="166" formatCode="#,##0&quot;р.&quot;"/>
    <numFmt numFmtId="167" formatCode="#,##0.00\ &quot;₽&quot;"/>
    <numFmt numFmtId="168" formatCode="#,##0\ [$₽-419]"/>
    <numFmt numFmtId="169" formatCode="#,##0\ &quot;₽&quot;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rgb="FF00B05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rgb="FF00B050"/>
      <name val="Calibri"/>
      <family val="2"/>
      <charset val="204"/>
      <scheme val="minor"/>
    </font>
    <font>
      <b/>
      <i/>
      <sz val="14"/>
      <color rgb="FF00B050"/>
      <name val="Calibri"/>
      <family val="2"/>
      <charset val="204"/>
      <scheme val="minor"/>
    </font>
    <font>
      <b/>
      <i/>
      <sz val="18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4"/>
      <color rgb="FFFF0000"/>
      <name val="Tahoma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i/>
      <sz val="9"/>
      <color theme="1"/>
      <name val="Tahoma"/>
      <family val="2"/>
      <charset val="204"/>
    </font>
    <font>
      <b/>
      <i/>
      <sz val="11"/>
      <color rgb="FF00B05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00B050"/>
      <name val="Calibri"/>
      <family val="2"/>
      <charset val="204"/>
      <scheme val="minor"/>
    </font>
    <font>
      <b/>
      <i/>
      <sz val="10"/>
      <color rgb="FF00B05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00B05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i/>
      <sz val="9"/>
      <color rgb="FF00B050"/>
      <name val="Calibri"/>
      <family val="2"/>
      <charset val="204"/>
      <scheme val="minor"/>
    </font>
    <font>
      <b/>
      <i/>
      <sz val="9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color theme="9" tint="-0.249977111117893"/>
      <name val="Calibri"/>
      <family val="2"/>
      <scheme val="minor"/>
    </font>
    <font>
      <sz val="9"/>
      <color rgb="FF00B050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  <font>
      <b/>
      <sz val="9"/>
      <color theme="9" tint="-0.249977111117893"/>
      <name val="Calibri"/>
      <family val="2"/>
      <charset val="204"/>
      <scheme val="minor"/>
    </font>
    <font>
      <sz val="9"/>
      <color theme="9" tint="-0.249977111117893"/>
      <name val="Calibri"/>
      <family val="2"/>
      <charset val="204"/>
      <scheme val="minor"/>
    </font>
    <font>
      <sz val="9"/>
      <color theme="9"/>
      <name val="Calibri"/>
      <family val="2"/>
      <charset val="204"/>
      <scheme val="minor"/>
    </font>
    <font>
      <b/>
      <i/>
      <sz val="9"/>
      <color theme="9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sz val="9"/>
      <color rgb="FFE26B0A"/>
      <name val="Calibri"/>
      <family val="2"/>
      <charset val="204"/>
      <scheme val="minor"/>
    </font>
    <font>
      <sz val="10"/>
      <color theme="9" tint="-0.249977111117893"/>
      <name val="Calibri"/>
      <family val="2"/>
      <charset val="204"/>
      <scheme val="minor"/>
    </font>
    <font>
      <sz val="10"/>
      <color rgb="FFE26B0A"/>
      <name val="Calibri"/>
      <family val="2"/>
      <charset val="204"/>
      <scheme val="minor"/>
    </font>
    <font>
      <b/>
      <i/>
      <sz val="10"/>
      <color theme="9"/>
      <name val="Calibri"/>
      <family val="2"/>
      <charset val="204"/>
      <scheme val="minor"/>
    </font>
    <font>
      <sz val="10"/>
      <color theme="9"/>
      <name val="Calibri"/>
      <family val="2"/>
      <charset val="204"/>
      <scheme val="minor"/>
    </font>
    <font>
      <b/>
      <sz val="10"/>
      <color theme="9" tint="-0.249977111117893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5D9F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3" fillId="0" borderId="0"/>
    <xf numFmtId="9" fontId="52" fillId="0" borderId="0" applyFont="0" applyFill="0" applyBorder="0" applyAlignment="0" applyProtection="0"/>
    <xf numFmtId="0" fontId="2" fillId="0" borderId="0"/>
    <xf numFmtId="0" fontId="2" fillId="0" borderId="0"/>
  </cellStyleXfs>
  <cellXfs count="279">
    <xf numFmtId="0" fontId="0" fillId="0" borderId="0" xfId="0"/>
    <xf numFmtId="0" fontId="10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wrapText="1"/>
    </xf>
    <xf numFmtId="9" fontId="0" fillId="0" borderId="1" xfId="0" applyNumberFormat="1" applyBorder="1" applyAlignment="1"/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165" fontId="15" fillId="0" borderId="1" xfId="0" applyNumberFormat="1" applyFont="1" applyBorder="1" applyAlignment="1">
      <alignment horizontal="center" wrapText="1"/>
    </xf>
    <xf numFmtId="165" fontId="11" fillId="0" borderId="1" xfId="0" applyNumberFormat="1" applyFont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left" vertical="top"/>
    </xf>
    <xf numFmtId="165" fontId="13" fillId="0" borderId="1" xfId="0" applyNumberFormat="1" applyFont="1" applyBorder="1" applyAlignment="1">
      <alignment horizontal="left" vertical="top" wrapText="1"/>
    </xf>
    <xf numFmtId="165" fontId="11" fillId="0" borderId="1" xfId="0" applyNumberFormat="1" applyFont="1" applyFill="1" applyBorder="1" applyAlignment="1">
      <alignment horizontal="left" vertical="top" wrapText="1"/>
    </xf>
    <xf numFmtId="165" fontId="15" fillId="0" borderId="1" xfId="0" applyNumberFormat="1" applyFont="1" applyBorder="1" applyAlignment="1">
      <alignment horizontal="left" vertical="top" wrapText="1"/>
    </xf>
    <xf numFmtId="165" fontId="13" fillId="0" borderId="1" xfId="0" applyNumberFormat="1" applyFont="1" applyFill="1" applyBorder="1" applyAlignment="1">
      <alignment horizontal="left" vertical="top" wrapText="1"/>
    </xf>
    <xf numFmtId="0" fontId="24" fillId="0" borderId="1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5" fontId="26" fillId="0" borderId="1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5" fontId="28" fillId="0" borderId="1" xfId="0" applyNumberFormat="1" applyFont="1" applyFill="1" applyBorder="1" applyAlignment="1">
      <alignment horizontal="left" vertical="top" wrapText="1"/>
    </xf>
    <xf numFmtId="165" fontId="29" fillId="0" borderId="1" xfId="0" applyNumberFormat="1" applyFont="1" applyBorder="1" applyAlignment="1">
      <alignment horizontal="left" vertical="top" wrapText="1"/>
    </xf>
    <xf numFmtId="166" fontId="27" fillId="0" borderId="1" xfId="0" applyNumberFormat="1" applyFont="1" applyBorder="1" applyAlignment="1">
      <alignment horizontal="left" vertical="top" wrapText="1"/>
    </xf>
    <xf numFmtId="165" fontId="27" fillId="0" borderId="1" xfId="0" applyNumberFormat="1" applyFont="1" applyBorder="1" applyAlignment="1">
      <alignment horizontal="left" vertical="top" wrapText="1"/>
    </xf>
    <xf numFmtId="0" fontId="4" fillId="0" borderId="0" xfId="0" applyFont="1"/>
    <xf numFmtId="0" fontId="12" fillId="0" borderId="1" xfId="0" applyFont="1" applyBorder="1" applyAlignment="1">
      <alignment horizontal="center" vertical="top" wrapText="1"/>
    </xf>
    <xf numFmtId="0" fontId="0" fillId="0" borderId="1" xfId="0" applyBorder="1"/>
    <xf numFmtId="0" fontId="7" fillId="4" borderId="0" xfId="0" applyFont="1" applyFill="1"/>
    <xf numFmtId="165" fontId="11" fillId="4" borderId="1" xfId="0" applyNumberFormat="1" applyFont="1" applyFill="1" applyBorder="1" applyAlignment="1">
      <alignment horizontal="left" vertical="top" wrapText="1"/>
    </xf>
    <xf numFmtId="0" fontId="30" fillId="0" borderId="12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13" xfId="0" applyFont="1" applyBorder="1" applyAlignment="1">
      <alignment vertical="center" wrapText="1"/>
    </xf>
    <xf numFmtId="0" fontId="10" fillId="0" borderId="10" xfId="0" applyFont="1" applyFill="1" applyBorder="1" applyAlignment="1"/>
    <xf numFmtId="0" fontId="32" fillId="4" borderId="0" xfId="0" applyFont="1" applyFill="1" applyBorder="1" applyAlignment="1">
      <alignment vertical="center" wrapText="1"/>
    </xf>
    <xf numFmtId="0" fontId="33" fillId="4" borderId="10" xfId="0" applyFont="1" applyFill="1" applyBorder="1" applyAlignment="1"/>
    <xf numFmtId="0" fontId="30" fillId="0" borderId="7" xfId="0" applyFont="1" applyBorder="1" applyAlignment="1">
      <alignment horizontal="center" vertical="center" wrapText="1"/>
    </xf>
    <xf numFmtId="0" fontId="0" fillId="0" borderId="2" xfId="0" applyBorder="1"/>
    <xf numFmtId="0" fontId="30" fillId="0" borderId="1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165" fontId="15" fillId="0" borderId="1" xfId="0" applyNumberFormat="1" applyFont="1" applyBorder="1" applyAlignment="1">
      <alignment vertical="top" wrapText="1"/>
    </xf>
    <xf numFmtId="165" fontId="34" fillId="0" borderId="9" xfId="0" applyNumberFormat="1" applyFont="1" applyBorder="1" applyAlignment="1">
      <alignment vertical="center" wrapText="1"/>
    </xf>
    <xf numFmtId="165" fontId="34" fillId="0" borderId="10" xfId="0" applyNumberFormat="1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/>
    </xf>
    <xf numFmtId="0" fontId="35" fillId="0" borderId="0" xfId="0" applyFont="1" applyAlignment="1">
      <alignment horizontal="left" vertical="top"/>
    </xf>
    <xf numFmtId="0" fontId="39" fillId="0" borderId="1" xfId="0" applyFont="1" applyFill="1" applyBorder="1" applyAlignment="1">
      <alignment horizontal="left" vertical="top" wrapText="1"/>
    </xf>
    <xf numFmtId="0" fontId="4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164" fontId="7" fillId="0" borderId="1" xfId="0" applyNumberFormat="1" applyFont="1" applyBorder="1" applyAlignment="1">
      <alignment horizontal="right" wrapText="1"/>
    </xf>
    <xf numFmtId="0" fontId="4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top" wrapText="1"/>
    </xf>
    <xf numFmtId="9" fontId="0" fillId="0" borderId="0" xfId="0" applyNumberFormat="1" applyBorder="1"/>
    <xf numFmtId="164" fontId="7" fillId="0" borderId="0" xfId="0" applyNumberFormat="1" applyFont="1" applyFill="1" applyBorder="1" applyAlignment="1">
      <alignment wrapText="1"/>
    </xf>
    <xf numFmtId="0" fontId="10" fillId="0" borderId="0" xfId="0" applyFont="1"/>
    <xf numFmtId="9" fontId="7" fillId="0" borderId="1" xfId="0" applyNumberFormat="1" applyFont="1" applyBorder="1"/>
    <xf numFmtId="164" fontId="7" fillId="0" borderId="1" xfId="0" applyNumberFormat="1" applyFont="1" applyFill="1" applyBorder="1" applyAlignment="1">
      <alignment wrapText="1"/>
    </xf>
    <xf numFmtId="165" fontId="7" fillId="0" borderId="1" xfId="3" applyNumberFormat="1" applyFont="1" applyFill="1" applyBorder="1"/>
    <xf numFmtId="165" fontId="7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center" vertical="center" wrapText="1"/>
    </xf>
    <xf numFmtId="0" fontId="0" fillId="0" borderId="0" xfId="0"/>
    <xf numFmtId="0" fontId="19" fillId="0" borderId="1" xfId="0" applyFont="1" applyBorder="1" applyAlignment="1">
      <alignment horizontal="center" vertical="center" wrapText="1"/>
    </xf>
    <xf numFmtId="1" fontId="43" fillId="0" borderId="1" xfId="0" applyNumberFormat="1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1" fontId="48" fillId="3" borderId="1" xfId="0" applyNumberFormat="1" applyFont="1" applyFill="1" applyBorder="1" applyAlignment="1">
      <alignment horizontal="center" vertical="center" wrapText="1"/>
    </xf>
    <xf numFmtId="1" fontId="56" fillId="0" borderId="0" xfId="0" applyNumberFormat="1" applyFont="1" applyBorder="1" applyAlignment="1">
      <alignment horizontal="center" vertical="center" wrapText="1"/>
    </xf>
    <xf numFmtId="1" fontId="57" fillId="0" borderId="0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/>
    </xf>
    <xf numFmtId="1" fontId="48" fillId="6" borderId="1" xfId="0" applyNumberFormat="1" applyFont="1" applyFill="1" applyBorder="1" applyAlignment="1">
      <alignment horizontal="center" vertical="center" wrapText="1"/>
    </xf>
    <xf numFmtId="1" fontId="59" fillId="0" borderId="1" xfId="0" applyNumberFormat="1" applyFont="1" applyBorder="1" applyAlignment="1">
      <alignment horizontal="center" vertical="center" wrapText="1"/>
    </xf>
    <xf numFmtId="165" fontId="55" fillId="0" borderId="0" xfId="0" applyNumberFormat="1" applyFont="1" applyBorder="1"/>
    <xf numFmtId="0" fontId="19" fillId="5" borderId="1" xfId="0" applyNumberFormat="1" applyFont="1" applyFill="1" applyBorder="1" applyAlignment="1">
      <alignment horizontal="center" vertical="center" wrapText="1"/>
    </xf>
    <xf numFmtId="0" fontId="58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1" fontId="41" fillId="0" borderId="1" xfId="0" applyNumberFormat="1" applyFont="1" applyBorder="1" applyAlignment="1">
      <alignment horizontal="center" vertical="center" wrapText="1"/>
    </xf>
    <xf numFmtId="1" fontId="57" fillId="0" borderId="1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1" fontId="49" fillId="0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" fontId="61" fillId="0" borderId="1" xfId="0" applyNumberFormat="1" applyFont="1" applyFill="1" applyBorder="1" applyAlignment="1">
      <alignment horizontal="center" vertical="center" wrapText="1"/>
    </xf>
    <xf numFmtId="1" fontId="41" fillId="0" borderId="1" xfId="0" applyNumberFormat="1" applyFont="1" applyFill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1" fontId="62" fillId="0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1" fontId="22" fillId="0" borderId="0" xfId="0" applyNumberFormat="1" applyFont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44" fillId="0" borderId="0" xfId="0" applyFont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/>
    <xf numFmtId="1" fontId="59" fillId="0" borderId="1" xfId="0" applyNumberFormat="1" applyFont="1" applyFill="1" applyBorder="1" applyAlignment="1">
      <alignment horizontal="center" vertical="center" wrapText="1"/>
    </xf>
    <xf numFmtId="0" fontId="67" fillId="0" borderId="1" xfId="0" applyFont="1" applyBorder="1" applyAlignment="1">
      <alignment vertical="center" wrapText="1"/>
    </xf>
    <xf numFmtId="0" fontId="59" fillId="0" borderId="1" xfId="0" applyFont="1" applyBorder="1" applyAlignment="1">
      <alignment vertical="center" wrapText="1"/>
    </xf>
    <xf numFmtId="1" fontId="59" fillId="0" borderId="1" xfId="0" applyNumberFormat="1" applyFont="1" applyBorder="1" applyAlignment="1">
      <alignment horizontal="center" vertical="center"/>
    </xf>
    <xf numFmtId="1" fontId="56" fillId="0" borderId="1" xfId="0" applyNumberFormat="1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 vertical="center" wrapText="1"/>
    </xf>
    <xf numFmtId="0" fontId="67" fillId="0" borderId="1" xfId="0" applyFont="1" applyBorder="1" applyAlignment="1">
      <alignment horizontal="center" vertical="center"/>
    </xf>
    <xf numFmtId="0" fontId="67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/>
    </xf>
    <xf numFmtId="1" fontId="56" fillId="0" borderId="1" xfId="0" applyNumberFormat="1" applyFont="1" applyBorder="1" applyAlignment="1">
      <alignment horizontal="center" vertical="center"/>
    </xf>
    <xf numFmtId="0" fontId="44" fillId="0" borderId="17" xfId="0" applyFont="1" applyBorder="1" applyAlignment="1">
      <alignment horizontal="left" vertical="center" wrapText="1"/>
    </xf>
    <xf numFmtId="0" fontId="60" fillId="0" borderId="1" xfId="0" applyFont="1" applyBorder="1" applyAlignment="1">
      <alignment vertical="center" wrapText="1"/>
    </xf>
    <xf numFmtId="0" fontId="59" fillId="0" borderId="1" xfId="0" applyFont="1" applyBorder="1" applyAlignment="1">
      <alignment horizontal="left" vertical="center" wrapText="1"/>
    </xf>
    <xf numFmtId="0" fontId="59" fillId="5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/>
    </xf>
    <xf numFmtId="1" fontId="46" fillId="3" borderId="1" xfId="0" applyNumberFormat="1" applyFont="1" applyFill="1" applyBorder="1" applyAlignment="1">
      <alignment horizontal="center" vertical="center" wrapText="1"/>
    </xf>
    <xf numFmtId="166" fontId="63" fillId="3" borderId="1" xfId="0" applyNumberFormat="1" applyFont="1" applyFill="1" applyBorder="1" applyAlignment="1">
      <alignment horizontal="center" vertical="center" wrapText="1"/>
    </xf>
    <xf numFmtId="1" fontId="50" fillId="0" borderId="1" xfId="0" applyNumberFormat="1" applyFont="1" applyFill="1" applyBorder="1" applyAlignment="1">
      <alignment horizontal="center" vertical="center" wrapText="1"/>
    </xf>
    <xf numFmtId="0" fontId="64" fillId="0" borderId="1" xfId="0" applyFont="1" applyBorder="1" applyAlignment="1">
      <alignment vertical="center" wrapText="1"/>
    </xf>
    <xf numFmtId="1" fontId="68" fillId="0" borderId="1" xfId="0" applyNumberFormat="1" applyFont="1" applyFill="1" applyBorder="1" applyAlignment="1">
      <alignment horizontal="center" vertical="center" wrapText="1"/>
    </xf>
    <xf numFmtId="0" fontId="69" fillId="0" borderId="1" xfId="0" applyFont="1" applyBorder="1" applyAlignment="1">
      <alignment vertical="center" wrapText="1"/>
    </xf>
    <xf numFmtId="0" fontId="37" fillId="0" borderId="16" xfId="0" applyFont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1" fontId="64" fillId="0" borderId="1" xfId="0" applyNumberFormat="1" applyFont="1" applyFill="1" applyBorder="1" applyAlignment="1">
      <alignment horizontal="center" vertical="center" wrapText="1"/>
    </xf>
    <xf numFmtId="0" fontId="53" fillId="0" borderId="17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vertical="center" wrapText="1"/>
    </xf>
    <xf numFmtId="166" fontId="63" fillId="0" borderId="0" xfId="0" applyNumberFormat="1" applyFont="1" applyFill="1" applyBorder="1" applyAlignment="1">
      <alignment horizontal="center" vertical="center" wrapText="1"/>
    </xf>
    <xf numFmtId="1" fontId="64" fillId="0" borderId="1" xfId="0" applyNumberFormat="1" applyFont="1" applyBorder="1" applyAlignment="1">
      <alignment horizontal="center" vertical="center" wrapText="1"/>
    </xf>
    <xf numFmtId="1" fontId="68" fillId="0" borderId="1" xfId="0" applyNumberFormat="1" applyFont="1" applyBorder="1" applyAlignment="1">
      <alignment horizontal="center" vertical="center" wrapText="1"/>
    </xf>
    <xf numFmtId="0" fontId="68" fillId="0" borderId="1" xfId="0" applyFont="1" applyBorder="1" applyAlignment="1">
      <alignment vertical="center" wrapText="1"/>
    </xf>
    <xf numFmtId="0" fontId="37" fillId="0" borderId="17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69" fillId="0" borderId="1" xfId="0" applyFont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0" fontId="38" fillId="0" borderId="17" xfId="0" applyFont="1" applyBorder="1" applyAlignment="1">
      <alignment horizontal="left" vertical="center" wrapText="1"/>
    </xf>
    <xf numFmtId="1" fontId="70" fillId="0" borderId="1" xfId="0" applyNumberFormat="1" applyFont="1" applyFill="1" applyBorder="1" applyAlignment="1">
      <alignment horizontal="center" vertical="center" wrapText="1"/>
    </xf>
    <xf numFmtId="0" fontId="71" fillId="0" borderId="1" xfId="0" applyFont="1" applyBorder="1" applyAlignment="1">
      <alignment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0" fontId="72" fillId="5" borderId="1" xfId="0" applyNumberFormat="1" applyFont="1" applyFill="1" applyBorder="1" applyAlignment="1">
      <alignment horizontal="center" vertical="center" wrapText="1"/>
    </xf>
    <xf numFmtId="0" fontId="68" fillId="0" borderId="1" xfId="0" applyFont="1" applyBorder="1" applyAlignment="1">
      <alignment horizontal="left" vertical="center" wrapText="1"/>
    </xf>
    <xf numFmtId="0" fontId="68" fillId="5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center" wrapText="1"/>
    </xf>
    <xf numFmtId="1" fontId="46" fillId="6" borderId="1" xfId="0" applyNumberFormat="1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 wrapText="1"/>
    </xf>
    <xf numFmtId="0" fontId="59" fillId="5" borderId="0" xfId="0" applyFont="1" applyFill="1" applyBorder="1" applyAlignment="1">
      <alignment vertical="center" wrapText="1"/>
    </xf>
    <xf numFmtId="0" fontId="19" fillId="5" borderId="0" xfId="0" applyFont="1" applyFill="1" applyAlignment="1">
      <alignment vertical="center" wrapText="1"/>
    </xf>
    <xf numFmtId="166" fontId="19" fillId="5" borderId="0" xfId="0" applyNumberFormat="1" applyFont="1" applyFill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54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 wrapText="1"/>
    </xf>
    <xf numFmtId="0" fontId="48" fillId="11" borderId="1" xfId="0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left" vertical="center" wrapText="1"/>
    </xf>
    <xf numFmtId="0" fontId="40" fillId="0" borderId="1" xfId="0" applyFont="1" applyBorder="1" applyAlignment="1">
      <alignment vertical="center"/>
    </xf>
    <xf numFmtId="0" fontId="43" fillId="0" borderId="0" xfId="0" applyFont="1" applyAlignment="1">
      <alignment horizontal="left" vertical="center"/>
    </xf>
    <xf numFmtId="166" fontId="43" fillId="0" borderId="0" xfId="0" applyNumberFormat="1" applyFont="1" applyAlignment="1">
      <alignment horizontal="left" vertical="center"/>
    </xf>
    <xf numFmtId="0" fontId="36" fillId="7" borderId="1" xfId="0" applyFont="1" applyFill="1" applyBorder="1" applyAlignment="1">
      <alignment horizontal="center" vertical="center"/>
    </xf>
    <xf numFmtId="14" fontId="22" fillId="7" borderId="1" xfId="0" applyNumberFormat="1" applyFont="1" applyFill="1" applyBorder="1" applyAlignment="1">
      <alignment horizontal="center" vertical="center"/>
    </xf>
    <xf numFmtId="166" fontId="63" fillId="5" borderId="0" xfId="0" applyNumberFormat="1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166" fontId="63" fillId="0" borderId="0" xfId="0" applyNumberFormat="1" applyFont="1" applyAlignment="1">
      <alignment horizontal="center" vertical="center" wrapText="1"/>
    </xf>
    <xf numFmtId="0" fontId="53" fillId="0" borderId="1" xfId="0" applyFont="1" applyBorder="1" applyAlignment="1">
      <alignment vertical="center" wrapText="1"/>
    </xf>
    <xf numFmtId="0" fontId="53" fillId="0" borderId="17" xfId="0" applyFont="1" applyBorder="1" applyAlignment="1">
      <alignment horizontal="left" vertical="center" wrapText="1"/>
    </xf>
    <xf numFmtId="0" fontId="36" fillId="0" borderId="17" xfId="0" applyFont="1" applyBorder="1" applyAlignment="1">
      <alignment horizontal="left" vertical="center" wrapText="1"/>
    </xf>
    <xf numFmtId="1" fontId="22" fillId="0" borderId="0" xfId="0" applyNumberFormat="1" applyFont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left" vertical="center" wrapText="1"/>
    </xf>
    <xf numFmtId="168" fontId="63" fillId="0" borderId="0" xfId="0" applyNumberFormat="1" applyFont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166" fontId="66" fillId="0" borderId="1" xfId="0" applyNumberFormat="1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167" fontId="66" fillId="10" borderId="1" xfId="0" applyNumberFormat="1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166" fontId="45" fillId="0" borderId="1" xfId="0" applyNumberFormat="1" applyFont="1" applyBorder="1" applyAlignment="1">
      <alignment horizontal="center" vertical="center"/>
    </xf>
    <xf numFmtId="166" fontId="45" fillId="0" borderId="5" xfId="0" applyNumberFormat="1" applyFont="1" applyBorder="1" applyAlignment="1">
      <alignment horizontal="center" vertical="center"/>
    </xf>
    <xf numFmtId="166" fontId="45" fillId="0" borderId="2" xfId="0" applyNumberFormat="1" applyFont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166" fontId="45" fillId="3" borderId="1" xfId="0" applyNumberFormat="1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45" fillId="11" borderId="1" xfId="0" applyFont="1" applyFill="1" applyBorder="1" applyAlignment="1">
      <alignment horizontal="center" vertical="center"/>
    </xf>
    <xf numFmtId="169" fontId="45" fillId="10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65" fillId="5" borderId="1" xfId="0" applyFont="1" applyFill="1" applyBorder="1" applyAlignment="1">
      <alignment horizontal="center" vertical="center" wrapText="1"/>
    </xf>
    <xf numFmtId="0" fontId="37" fillId="0" borderId="11" xfId="0" applyFont="1" applyBorder="1" applyAlignment="1">
      <alignment vertical="center" wrapText="1"/>
    </xf>
    <xf numFmtId="0" fontId="37" fillId="0" borderId="0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center" wrapText="1"/>
    </xf>
    <xf numFmtId="14" fontId="7" fillId="9" borderId="1" xfId="0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65" fillId="7" borderId="4" xfId="0" applyFont="1" applyFill="1" applyBorder="1" applyAlignment="1">
      <alignment horizontal="center" vertical="center" wrapText="1"/>
    </xf>
    <xf numFmtId="0" fontId="65" fillId="7" borderId="5" xfId="0" applyFont="1" applyFill="1" applyBorder="1" applyAlignment="1">
      <alignment horizontal="center" vertical="center" wrapText="1"/>
    </xf>
    <xf numFmtId="0" fontId="65" fillId="7" borderId="2" xfId="0" applyFont="1" applyFill="1" applyBorder="1" applyAlignment="1">
      <alignment horizontal="center" vertical="center" wrapText="1"/>
    </xf>
    <xf numFmtId="0" fontId="40" fillId="0" borderId="11" xfId="0" applyFont="1" applyBorder="1" applyAlignment="1">
      <alignment vertical="center" wrapText="1"/>
    </xf>
    <xf numFmtId="0" fontId="40" fillId="0" borderId="0" xfId="0" applyFont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165" fontId="28" fillId="0" borderId="4" xfId="0" applyNumberFormat="1" applyFont="1" applyFill="1" applyBorder="1" applyAlignment="1">
      <alignment horizontal="center" vertical="top" wrapText="1"/>
    </xf>
    <xf numFmtId="165" fontId="28" fillId="0" borderId="2" xfId="0" applyNumberFormat="1" applyFont="1" applyFill="1" applyBorder="1" applyAlignment="1">
      <alignment horizontal="center" vertical="top" wrapText="1"/>
    </xf>
    <xf numFmtId="165" fontId="28" fillId="0" borderId="1" xfId="0" applyNumberFormat="1" applyFont="1" applyFill="1" applyBorder="1" applyAlignment="1">
      <alignment horizontal="center" vertical="top" wrapText="1"/>
    </xf>
    <xf numFmtId="165" fontId="29" fillId="0" borderId="1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166" fontId="29" fillId="0" borderId="1" xfId="0" applyNumberFormat="1" applyFont="1" applyBorder="1" applyAlignment="1">
      <alignment horizontal="center" vertical="top" wrapText="1"/>
    </xf>
    <xf numFmtId="166" fontId="27" fillId="0" borderId="1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165" fontId="27" fillId="0" borderId="4" xfId="0" applyNumberFormat="1" applyFont="1" applyFill="1" applyBorder="1" applyAlignment="1">
      <alignment horizontal="center" vertical="top" wrapText="1"/>
    </xf>
    <xf numFmtId="165" fontId="27" fillId="0" borderId="2" xfId="0" applyNumberFormat="1" applyFont="1" applyFill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top" wrapText="1"/>
    </xf>
    <xf numFmtId="165" fontId="34" fillId="0" borderId="8" xfId="0" applyNumberFormat="1" applyFont="1" applyBorder="1" applyAlignment="1">
      <alignment horizontal="center" vertical="center" wrapText="1"/>
    </xf>
    <xf numFmtId="165" fontId="34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30" fillId="0" borderId="8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47" fillId="0" borderId="0" xfId="0" applyFont="1" applyAlignment="1">
      <alignment horizontal="left" wrapText="1"/>
    </xf>
    <xf numFmtId="0" fontId="39" fillId="0" borderId="4" xfId="0" applyFont="1" applyFill="1" applyBorder="1" applyAlignment="1">
      <alignment horizontal="left" vertical="top" wrapText="1"/>
    </xf>
    <xf numFmtId="0" fontId="39" fillId="0" borderId="2" xfId="0" applyFont="1" applyFill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right" wrapText="1"/>
    </xf>
    <xf numFmtId="164" fontId="7" fillId="0" borderId="4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9" fontId="7" fillId="0" borderId="4" xfId="0" applyNumberFormat="1" applyFont="1" applyBorder="1" applyAlignment="1">
      <alignment horizontal="right" wrapText="1"/>
    </xf>
    <xf numFmtId="9" fontId="7" fillId="0" borderId="5" xfId="0" applyNumberFormat="1" applyFont="1" applyBorder="1" applyAlignment="1">
      <alignment horizontal="right" wrapText="1"/>
    </xf>
    <xf numFmtId="9" fontId="7" fillId="0" borderId="2" xfId="0" applyNumberFormat="1" applyFont="1" applyBorder="1" applyAlignment="1">
      <alignment horizontal="right" wrapText="1"/>
    </xf>
    <xf numFmtId="164" fontId="7" fillId="0" borderId="4" xfId="0" applyNumberFormat="1" applyFont="1" applyFill="1" applyBorder="1" applyAlignment="1">
      <alignment horizontal="right" wrapText="1"/>
    </xf>
    <xf numFmtId="164" fontId="7" fillId="0" borderId="2" xfId="0" applyNumberFormat="1" applyFont="1" applyFill="1" applyBorder="1" applyAlignment="1">
      <alignment horizontal="right" wrapText="1"/>
    </xf>
  </cellXfs>
  <cellStyles count="6">
    <cellStyle name="Обычный" xfId="0" builtinId="0"/>
    <cellStyle name="Обычный 2" xfId="1"/>
    <cellStyle name="Обычный 2 2" xfId="2"/>
    <cellStyle name="Обычный 2 2 2" xfId="5"/>
    <cellStyle name="Обычный 2 3" xfId="4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tabSelected="1" workbookViewId="0">
      <selection activeCell="F104" sqref="F104"/>
    </sheetView>
  </sheetViews>
  <sheetFormatPr defaultColWidth="22" defaultRowHeight="15" x14ac:dyDescent="0.25"/>
  <cols>
    <col min="1" max="1" width="25.85546875" style="153" customWidth="1"/>
    <col min="2" max="2" width="20.42578125" style="153" customWidth="1"/>
    <col min="3" max="3" width="48.140625" style="153" customWidth="1"/>
    <col min="4" max="4" width="22" style="191"/>
    <col min="5" max="5" width="10.28515625" style="128" customWidth="1"/>
  </cols>
  <sheetData>
    <row r="1" spans="1:5" ht="20.25" customHeight="1" x14ac:dyDescent="0.25">
      <c r="A1" s="214" t="s">
        <v>98</v>
      </c>
      <c r="B1" s="112" t="s">
        <v>96</v>
      </c>
      <c r="C1" s="200"/>
      <c r="D1" s="190"/>
    </row>
    <row r="2" spans="1:5" ht="27.75" customHeight="1" x14ac:dyDescent="0.25">
      <c r="A2" s="214"/>
      <c r="B2" s="221" t="s">
        <v>114</v>
      </c>
      <c r="C2" s="221"/>
    </row>
    <row r="3" spans="1:5" s="81" customFormat="1" ht="33" customHeight="1" x14ac:dyDescent="0.25">
      <c r="A3" s="214"/>
      <c r="B3" s="222" t="s">
        <v>111</v>
      </c>
      <c r="C3" s="222"/>
      <c r="D3" s="190"/>
      <c r="E3" s="128"/>
    </row>
    <row r="4" spans="1:5" x14ac:dyDescent="0.25">
      <c r="A4" s="218" t="s">
        <v>0</v>
      </c>
      <c r="B4" s="219"/>
      <c r="C4" s="219"/>
      <c r="D4" s="192"/>
    </row>
    <row r="5" spans="1:5" x14ac:dyDescent="0.25">
      <c r="A5" s="106" t="s">
        <v>1</v>
      </c>
      <c r="B5" s="146" t="s">
        <v>50</v>
      </c>
      <c r="C5" s="106" t="s">
        <v>96</v>
      </c>
      <c r="D5" s="147" t="s">
        <v>97</v>
      </c>
      <c r="E5" s="178"/>
    </row>
    <row r="6" spans="1:5" ht="25.5" x14ac:dyDescent="0.25">
      <c r="A6" s="220" t="s">
        <v>68</v>
      </c>
      <c r="B6" s="148">
        <v>3</v>
      </c>
      <c r="C6" s="149" t="s">
        <v>116</v>
      </c>
      <c r="D6" s="201">
        <v>13000</v>
      </c>
      <c r="E6" s="179"/>
    </row>
    <row r="7" spans="1:5" x14ac:dyDescent="0.25">
      <c r="A7" s="220"/>
      <c r="B7" s="150">
        <v>2</v>
      </c>
      <c r="C7" s="151" t="s">
        <v>115</v>
      </c>
      <c r="D7" s="201">
        <v>19500</v>
      </c>
      <c r="E7" s="179"/>
    </row>
    <row r="8" spans="1:5" x14ac:dyDescent="0.25">
      <c r="A8" s="152" t="s">
        <v>6</v>
      </c>
      <c r="B8" s="87"/>
      <c r="D8" s="192"/>
      <c r="E8" s="178"/>
    </row>
    <row r="9" spans="1:5" x14ac:dyDescent="0.25">
      <c r="A9" s="106" t="s">
        <v>1</v>
      </c>
      <c r="B9" s="146" t="s">
        <v>50</v>
      </c>
      <c r="C9" s="106" t="s">
        <v>96</v>
      </c>
      <c r="D9" s="147" t="s">
        <v>97</v>
      </c>
      <c r="E9" s="178"/>
    </row>
    <row r="10" spans="1:5" ht="25.5" x14ac:dyDescent="0.25">
      <c r="A10" s="154" t="s">
        <v>68</v>
      </c>
      <c r="B10" s="155">
        <v>5</v>
      </c>
      <c r="C10" s="149" t="s">
        <v>116</v>
      </c>
      <c r="D10" s="201">
        <v>14000</v>
      </c>
      <c r="E10" s="179"/>
    </row>
    <row r="11" spans="1:5" s="81" customFormat="1" x14ac:dyDescent="0.25">
      <c r="A11" s="113" t="s">
        <v>127</v>
      </c>
      <c r="B11" s="155">
        <v>5</v>
      </c>
      <c r="C11" s="149"/>
      <c r="D11" s="201">
        <v>2000</v>
      </c>
      <c r="E11" s="179"/>
    </row>
    <row r="12" spans="1:5" x14ac:dyDescent="0.25">
      <c r="A12" s="154" t="s">
        <v>68</v>
      </c>
      <c r="B12" s="150">
        <v>3</v>
      </c>
      <c r="C12" s="151" t="s">
        <v>115</v>
      </c>
      <c r="D12" s="201">
        <v>21000</v>
      </c>
      <c r="E12" s="179"/>
    </row>
    <row r="13" spans="1:5" x14ac:dyDescent="0.25">
      <c r="A13" s="113" t="s">
        <v>127</v>
      </c>
      <c r="B13" s="57">
        <v>3</v>
      </c>
      <c r="C13" s="125"/>
      <c r="D13" s="202">
        <v>2000</v>
      </c>
      <c r="E13" s="178"/>
    </row>
    <row r="14" spans="1:5" s="81" customFormat="1" x14ac:dyDescent="0.25">
      <c r="A14" s="156"/>
      <c r="B14" s="157"/>
      <c r="C14" s="158"/>
      <c r="D14" s="159"/>
      <c r="E14" s="178"/>
    </row>
    <row r="15" spans="1:5" x14ac:dyDescent="0.25">
      <c r="A15" s="152" t="s">
        <v>16</v>
      </c>
      <c r="B15" s="87"/>
      <c r="E15" s="178"/>
    </row>
    <row r="16" spans="1:5" x14ac:dyDescent="0.25">
      <c r="A16" s="106" t="s">
        <v>1</v>
      </c>
      <c r="B16" s="146" t="s">
        <v>50</v>
      </c>
      <c r="C16" s="106" t="s">
        <v>96</v>
      </c>
      <c r="D16" s="147" t="s">
        <v>97</v>
      </c>
      <c r="E16" s="178"/>
    </row>
    <row r="17" spans="1:5" ht="25.5" x14ac:dyDescent="0.25">
      <c r="A17" s="215" t="s">
        <v>68</v>
      </c>
      <c r="B17" s="160">
        <v>20</v>
      </c>
      <c r="C17" s="149" t="s">
        <v>116</v>
      </c>
      <c r="D17" s="201">
        <v>14000</v>
      </c>
      <c r="E17" s="178"/>
    </row>
    <row r="18" spans="1:5" x14ac:dyDescent="0.25">
      <c r="A18" s="215"/>
      <c r="B18" s="161">
        <v>9</v>
      </c>
      <c r="C18" s="151" t="s">
        <v>115</v>
      </c>
      <c r="D18" s="201">
        <v>21000</v>
      </c>
      <c r="E18" s="178"/>
    </row>
    <row r="19" spans="1:5" s="81" customFormat="1" x14ac:dyDescent="0.25">
      <c r="A19" s="113" t="s">
        <v>127</v>
      </c>
      <c r="B19" s="161">
        <v>29</v>
      </c>
      <c r="C19" s="162"/>
      <c r="D19" s="201">
        <v>2000</v>
      </c>
      <c r="E19" s="128"/>
    </row>
    <row r="20" spans="1:5" ht="25.5" x14ac:dyDescent="0.25">
      <c r="A20" s="217" t="s">
        <v>70</v>
      </c>
      <c r="B20" s="160">
        <v>6</v>
      </c>
      <c r="C20" s="149" t="s">
        <v>116</v>
      </c>
      <c r="D20" s="201">
        <v>24000</v>
      </c>
    </row>
    <row r="21" spans="1:5" x14ac:dyDescent="0.25">
      <c r="A21" s="217"/>
      <c r="B21" s="161">
        <v>4</v>
      </c>
      <c r="C21" s="151" t="s">
        <v>115</v>
      </c>
      <c r="D21" s="201">
        <v>36000</v>
      </c>
    </row>
    <row r="22" spans="1:5" x14ac:dyDescent="0.25">
      <c r="A22" s="113" t="s">
        <v>127</v>
      </c>
      <c r="B22" s="101">
        <v>10</v>
      </c>
      <c r="C22" s="125"/>
      <c r="D22" s="202">
        <v>2000</v>
      </c>
    </row>
    <row r="23" spans="1:5" s="81" customFormat="1" x14ac:dyDescent="0.25">
      <c r="A23" s="163"/>
      <c r="B23" s="87"/>
      <c r="C23" s="153"/>
      <c r="D23" s="191"/>
      <c r="E23" s="128"/>
    </row>
    <row r="24" spans="1:5" x14ac:dyDescent="0.25">
      <c r="A24" s="164" t="s">
        <v>110</v>
      </c>
      <c r="B24" s="87"/>
    </row>
    <row r="25" spans="1:5" x14ac:dyDescent="0.25">
      <c r="A25" s="106" t="s">
        <v>1</v>
      </c>
      <c r="B25" s="146" t="s">
        <v>50</v>
      </c>
      <c r="C25" s="106" t="s">
        <v>96</v>
      </c>
      <c r="D25" s="147" t="s">
        <v>97</v>
      </c>
      <c r="E25" s="180"/>
    </row>
    <row r="26" spans="1:5" x14ac:dyDescent="0.25">
      <c r="A26" s="223" t="s">
        <v>101</v>
      </c>
      <c r="B26" s="117">
        <v>25</v>
      </c>
      <c r="C26" s="149" t="s">
        <v>121</v>
      </c>
      <c r="D26" s="203">
        <v>18000</v>
      </c>
      <c r="E26" s="104" t="s">
        <v>123</v>
      </c>
    </row>
    <row r="27" spans="1:5" x14ac:dyDescent="0.25">
      <c r="A27" s="223"/>
      <c r="B27" s="165">
        <v>9</v>
      </c>
      <c r="C27" s="151" t="s">
        <v>115</v>
      </c>
      <c r="D27" s="203">
        <f>D26/2*3</f>
        <v>27000</v>
      </c>
      <c r="E27" s="104" t="s">
        <v>123</v>
      </c>
    </row>
    <row r="28" spans="1:5" s="81" customFormat="1" ht="33" customHeight="1" x14ac:dyDescent="0.25">
      <c r="A28" s="223"/>
      <c r="B28" s="165"/>
      <c r="C28" s="151" t="s">
        <v>120</v>
      </c>
      <c r="D28" s="203">
        <f>D26+1000*3*2</f>
        <v>24000</v>
      </c>
      <c r="E28" s="104" t="s">
        <v>124</v>
      </c>
    </row>
    <row r="29" spans="1:5" s="81" customFormat="1" x14ac:dyDescent="0.25">
      <c r="A29" s="223" t="s">
        <v>127</v>
      </c>
      <c r="B29" s="165">
        <v>6</v>
      </c>
      <c r="C29" s="149" t="s">
        <v>121</v>
      </c>
      <c r="D29" s="203">
        <v>2000</v>
      </c>
      <c r="E29" s="104" t="s">
        <v>123</v>
      </c>
    </row>
    <row r="30" spans="1:5" s="81" customFormat="1" ht="25.5" x14ac:dyDescent="0.25">
      <c r="A30" s="223"/>
      <c r="B30" s="165"/>
      <c r="C30" s="151" t="s">
        <v>120</v>
      </c>
      <c r="D30" s="203">
        <f>D29+2000</f>
        <v>4000</v>
      </c>
      <c r="E30" s="104" t="s">
        <v>124</v>
      </c>
    </row>
    <row r="31" spans="1:5" x14ac:dyDescent="0.25">
      <c r="A31" s="223" t="s">
        <v>102</v>
      </c>
      <c r="B31" s="117">
        <v>2</v>
      </c>
      <c r="C31" s="149" t="s">
        <v>125</v>
      </c>
      <c r="D31" s="203">
        <v>25000</v>
      </c>
      <c r="E31" s="104" t="s">
        <v>123</v>
      </c>
    </row>
    <row r="32" spans="1:5" x14ac:dyDescent="0.25">
      <c r="A32" s="223"/>
      <c r="B32" s="165">
        <v>2</v>
      </c>
      <c r="C32" s="151" t="s">
        <v>115</v>
      </c>
      <c r="D32" s="203">
        <v>37000</v>
      </c>
      <c r="E32" s="104" t="s">
        <v>123</v>
      </c>
    </row>
    <row r="33" spans="1:5" s="81" customFormat="1" ht="38.25" customHeight="1" x14ac:dyDescent="0.25">
      <c r="A33" s="223"/>
      <c r="B33" s="165"/>
      <c r="C33" s="151" t="s">
        <v>122</v>
      </c>
      <c r="D33" s="203">
        <v>33000</v>
      </c>
      <c r="E33" s="104" t="s">
        <v>124</v>
      </c>
    </row>
    <row r="34" spans="1:5" s="81" customFormat="1" x14ac:dyDescent="0.25">
      <c r="A34" s="223" t="s">
        <v>127</v>
      </c>
      <c r="B34" s="165">
        <v>6</v>
      </c>
      <c r="C34" s="149" t="s">
        <v>121</v>
      </c>
      <c r="D34" s="203">
        <v>4000</v>
      </c>
      <c r="E34" s="104" t="s">
        <v>123</v>
      </c>
    </row>
    <row r="35" spans="1:5" s="81" customFormat="1" ht="25.5" x14ac:dyDescent="0.25">
      <c r="A35" s="223"/>
      <c r="B35" s="165"/>
      <c r="C35" s="151" t="s">
        <v>120</v>
      </c>
      <c r="D35" s="203">
        <f>D34+2000</f>
        <v>6000</v>
      </c>
      <c r="E35" s="104" t="s">
        <v>124</v>
      </c>
    </row>
    <row r="36" spans="1:5" x14ac:dyDescent="0.25">
      <c r="A36" s="223" t="s">
        <v>103</v>
      </c>
      <c r="B36" s="117">
        <v>6</v>
      </c>
      <c r="C36" s="149" t="s">
        <v>126</v>
      </c>
      <c r="D36" s="203">
        <v>14000</v>
      </c>
      <c r="E36" s="104" t="s">
        <v>123</v>
      </c>
    </row>
    <row r="37" spans="1:5" x14ac:dyDescent="0.25">
      <c r="A37" s="223"/>
      <c r="B37" s="165">
        <v>4</v>
      </c>
      <c r="C37" s="151" t="s">
        <v>115</v>
      </c>
      <c r="D37" s="203">
        <v>21000</v>
      </c>
      <c r="E37" s="104" t="s">
        <v>123</v>
      </c>
    </row>
    <row r="38" spans="1:5" s="81" customFormat="1" ht="25.5" x14ac:dyDescent="0.25">
      <c r="A38" s="223"/>
      <c r="B38" s="165"/>
      <c r="C38" s="149" t="s">
        <v>122</v>
      </c>
      <c r="D38" s="203">
        <f>D36+1000*2*3</f>
        <v>20000</v>
      </c>
      <c r="E38" s="104" t="s">
        <v>124</v>
      </c>
    </row>
    <row r="39" spans="1:5" s="81" customFormat="1" x14ac:dyDescent="0.25">
      <c r="A39" s="223" t="s">
        <v>127</v>
      </c>
      <c r="B39" s="165">
        <v>6</v>
      </c>
      <c r="C39" s="149" t="s">
        <v>121</v>
      </c>
      <c r="D39" s="203">
        <v>4000</v>
      </c>
      <c r="E39" s="104" t="s">
        <v>123</v>
      </c>
    </row>
    <row r="40" spans="1:5" s="81" customFormat="1" ht="25.5" x14ac:dyDescent="0.25">
      <c r="A40" s="223"/>
      <c r="B40" s="165"/>
      <c r="C40" s="151" t="s">
        <v>120</v>
      </c>
      <c r="D40" s="203">
        <f>D39+2000</f>
        <v>6000</v>
      </c>
      <c r="E40" s="104" t="s">
        <v>124</v>
      </c>
    </row>
    <row r="41" spans="1:5" ht="25.5" x14ac:dyDescent="0.25">
      <c r="A41" s="193" t="s">
        <v>69</v>
      </c>
      <c r="B41" s="121">
        <v>1</v>
      </c>
      <c r="C41" s="149" t="s">
        <v>116</v>
      </c>
      <c r="D41" s="203">
        <v>15000</v>
      </c>
      <c r="E41" s="104" t="s">
        <v>123</v>
      </c>
    </row>
    <row r="42" spans="1:5" s="81" customFormat="1" x14ac:dyDescent="0.25">
      <c r="A42" s="193"/>
      <c r="B42" s="121">
        <v>1</v>
      </c>
      <c r="C42" s="151" t="s">
        <v>115</v>
      </c>
      <c r="D42" s="203">
        <v>23000</v>
      </c>
      <c r="E42" s="104" t="s">
        <v>123</v>
      </c>
    </row>
    <row r="43" spans="1:5" s="81" customFormat="1" ht="25.5" x14ac:dyDescent="0.25">
      <c r="A43" s="193"/>
      <c r="B43" s="121">
        <v>2</v>
      </c>
      <c r="C43" s="149" t="s">
        <v>120</v>
      </c>
      <c r="D43" s="203">
        <f>D41+1000*2*2</f>
        <v>19000</v>
      </c>
      <c r="E43" s="104" t="s">
        <v>124</v>
      </c>
    </row>
    <row r="44" spans="1:5" x14ac:dyDescent="0.25">
      <c r="A44" s="164" t="s">
        <v>23</v>
      </c>
      <c r="B44" s="87"/>
    </row>
    <row r="45" spans="1:5" x14ac:dyDescent="0.25">
      <c r="A45" s="106" t="s">
        <v>1</v>
      </c>
      <c r="B45" s="146" t="s">
        <v>50</v>
      </c>
      <c r="C45" s="106" t="s">
        <v>96</v>
      </c>
      <c r="D45" s="147" t="s">
        <v>97</v>
      </c>
      <c r="E45" s="178"/>
    </row>
    <row r="46" spans="1:5" ht="25.5" x14ac:dyDescent="0.25">
      <c r="A46" s="216" t="s">
        <v>69</v>
      </c>
      <c r="B46" s="57">
        <v>5</v>
      </c>
      <c r="C46" s="149" t="s">
        <v>116</v>
      </c>
      <c r="D46" s="201">
        <v>16000</v>
      </c>
      <c r="E46" s="178"/>
    </row>
    <row r="47" spans="1:5" x14ac:dyDescent="0.25">
      <c r="A47" s="216"/>
      <c r="B47" s="161">
        <v>3</v>
      </c>
      <c r="C47" s="151" t="s">
        <v>115</v>
      </c>
      <c r="D47" s="201">
        <v>24000</v>
      </c>
      <c r="E47" s="178"/>
    </row>
    <row r="48" spans="1:5" s="81" customFormat="1" x14ac:dyDescent="0.25">
      <c r="A48" s="113" t="s">
        <v>127</v>
      </c>
      <c r="B48" s="161">
        <v>4</v>
      </c>
      <c r="C48" s="162"/>
      <c r="D48" s="201">
        <v>2000</v>
      </c>
      <c r="E48" s="178"/>
    </row>
    <row r="49" spans="1:7" ht="25.5" x14ac:dyDescent="0.25">
      <c r="A49" s="216" t="s">
        <v>88</v>
      </c>
      <c r="B49" s="124">
        <v>1</v>
      </c>
      <c r="C49" s="149" t="s">
        <v>116</v>
      </c>
      <c r="D49" s="201">
        <v>20000</v>
      </c>
      <c r="E49" s="178"/>
    </row>
    <row r="50" spans="1:7" x14ac:dyDescent="0.25">
      <c r="A50" s="216"/>
      <c r="B50" s="161">
        <v>1</v>
      </c>
      <c r="C50" s="151" t="s">
        <v>115</v>
      </c>
      <c r="D50" s="201">
        <v>30000</v>
      </c>
      <c r="E50" s="178"/>
    </row>
    <row r="51" spans="1:7" x14ac:dyDescent="0.25">
      <c r="A51" s="113" t="s">
        <v>127</v>
      </c>
      <c r="B51" s="101">
        <v>2</v>
      </c>
      <c r="C51" s="125"/>
      <c r="D51" s="202">
        <v>4000</v>
      </c>
      <c r="E51" s="178"/>
    </row>
    <row r="52" spans="1:7" s="81" customFormat="1" x14ac:dyDescent="0.25">
      <c r="A52" s="194"/>
      <c r="B52" s="87"/>
      <c r="C52" s="153"/>
      <c r="D52" s="191"/>
      <c r="E52" s="178"/>
    </row>
    <row r="53" spans="1:7" x14ac:dyDescent="0.25">
      <c r="A53" s="163" t="s">
        <v>26</v>
      </c>
      <c r="B53" s="87"/>
      <c r="E53" s="178"/>
    </row>
    <row r="54" spans="1:7" x14ac:dyDescent="0.25">
      <c r="A54" s="106" t="s">
        <v>1</v>
      </c>
      <c r="B54" s="146" t="s">
        <v>50</v>
      </c>
      <c r="C54" s="106" t="s">
        <v>96</v>
      </c>
      <c r="D54" s="147" t="s">
        <v>97</v>
      </c>
      <c r="E54" s="178"/>
    </row>
    <row r="55" spans="1:7" ht="25.5" x14ac:dyDescent="0.25">
      <c r="A55" s="215" t="s">
        <v>68</v>
      </c>
      <c r="B55" s="166">
        <v>13</v>
      </c>
      <c r="C55" s="149" t="s">
        <v>116</v>
      </c>
      <c r="D55" s="201">
        <v>10000</v>
      </c>
      <c r="E55" s="178"/>
      <c r="F55" s="81"/>
      <c r="G55" s="81"/>
    </row>
    <row r="56" spans="1:7" x14ac:dyDescent="0.25">
      <c r="A56" s="215"/>
      <c r="B56" s="150">
        <v>8</v>
      </c>
      <c r="C56" s="151" t="s">
        <v>115</v>
      </c>
      <c r="D56" s="201">
        <v>15000</v>
      </c>
      <c r="E56" s="178"/>
      <c r="F56" s="81"/>
      <c r="G56" s="81"/>
    </row>
    <row r="57" spans="1:7" s="81" customFormat="1" x14ac:dyDescent="0.25">
      <c r="A57" s="113" t="s">
        <v>104</v>
      </c>
      <c r="B57" s="150">
        <v>4</v>
      </c>
      <c r="C57" s="162"/>
      <c r="D57" s="201">
        <v>2000</v>
      </c>
      <c r="E57" s="178"/>
    </row>
    <row r="58" spans="1:7" x14ac:dyDescent="0.25">
      <c r="A58" s="195"/>
      <c r="B58" s="196"/>
      <c r="E58" s="178"/>
      <c r="F58" s="81"/>
      <c r="G58" s="81"/>
    </row>
    <row r="59" spans="1:7" x14ac:dyDescent="0.25">
      <c r="A59" s="163" t="s">
        <v>27</v>
      </c>
      <c r="B59" s="87"/>
      <c r="E59" s="178"/>
      <c r="F59" s="81"/>
      <c r="G59" s="81"/>
    </row>
    <row r="60" spans="1:7" x14ac:dyDescent="0.25">
      <c r="A60" s="106" t="s">
        <v>1</v>
      </c>
      <c r="B60" s="146" t="s">
        <v>50</v>
      </c>
      <c r="C60" s="106" t="s">
        <v>96</v>
      </c>
      <c r="D60" s="147" t="s">
        <v>97</v>
      </c>
      <c r="E60" s="178"/>
      <c r="F60" s="81"/>
      <c r="G60" s="81"/>
    </row>
    <row r="61" spans="1:7" ht="25.5" x14ac:dyDescent="0.25">
      <c r="A61" s="215" t="s">
        <v>68</v>
      </c>
      <c r="B61" s="166">
        <v>17</v>
      </c>
      <c r="C61" s="149" t="s">
        <v>116</v>
      </c>
      <c r="D61" s="201">
        <v>14000</v>
      </c>
      <c r="E61" s="178"/>
      <c r="F61" s="81"/>
      <c r="G61" s="81"/>
    </row>
    <row r="62" spans="1:7" x14ac:dyDescent="0.25">
      <c r="A62" s="215"/>
      <c r="B62" s="150">
        <v>12</v>
      </c>
      <c r="C62" s="151" t="s">
        <v>115</v>
      </c>
      <c r="D62" s="201">
        <v>21000</v>
      </c>
      <c r="E62" s="178"/>
      <c r="F62" s="81"/>
      <c r="G62" s="81"/>
    </row>
    <row r="63" spans="1:7" s="81" customFormat="1" x14ac:dyDescent="0.25">
      <c r="A63" s="113" t="s">
        <v>127</v>
      </c>
      <c r="B63" s="150">
        <v>4</v>
      </c>
      <c r="C63" s="162"/>
      <c r="D63" s="201">
        <v>2000</v>
      </c>
      <c r="E63" s="178"/>
    </row>
    <row r="64" spans="1:7" ht="25.5" x14ac:dyDescent="0.25">
      <c r="A64" s="216" t="s">
        <v>71</v>
      </c>
      <c r="B64" s="57">
        <v>1</v>
      </c>
      <c r="C64" s="149" t="s">
        <v>116</v>
      </c>
      <c r="D64" s="201">
        <v>16000</v>
      </c>
      <c r="E64" s="178"/>
      <c r="F64" s="81"/>
      <c r="G64" s="81"/>
    </row>
    <row r="65" spans="1:7" x14ac:dyDescent="0.25">
      <c r="A65" s="216"/>
      <c r="B65" s="161">
        <v>1</v>
      </c>
      <c r="C65" s="151" t="s">
        <v>115</v>
      </c>
      <c r="D65" s="201">
        <v>24000</v>
      </c>
      <c r="E65" s="178"/>
      <c r="F65" s="81"/>
      <c r="G65" s="81"/>
    </row>
    <row r="66" spans="1:7" s="81" customFormat="1" x14ac:dyDescent="0.25">
      <c r="A66" s="113" t="s">
        <v>127</v>
      </c>
      <c r="B66" s="161">
        <v>2</v>
      </c>
      <c r="C66" s="162"/>
      <c r="D66" s="204">
        <v>2000</v>
      </c>
      <c r="E66" s="178"/>
    </row>
    <row r="67" spans="1:7" s="81" customFormat="1" ht="25.5" x14ac:dyDescent="0.25">
      <c r="A67" s="118" t="s">
        <v>107</v>
      </c>
      <c r="B67" s="161">
        <v>3</v>
      </c>
      <c r="C67" s="149" t="s">
        <v>116</v>
      </c>
      <c r="D67" s="204">
        <v>24000</v>
      </c>
      <c r="E67" s="178"/>
    </row>
    <row r="68" spans="1:7" s="81" customFormat="1" x14ac:dyDescent="0.25">
      <c r="A68" s="118"/>
      <c r="B68" s="161">
        <v>1</v>
      </c>
      <c r="C68" s="151" t="s">
        <v>115</v>
      </c>
      <c r="D68" s="204">
        <v>36000</v>
      </c>
      <c r="E68" s="178"/>
    </row>
    <row r="69" spans="1:7" x14ac:dyDescent="0.25">
      <c r="A69" s="167" t="s">
        <v>28</v>
      </c>
      <c r="B69" s="87"/>
      <c r="E69" s="178"/>
      <c r="F69" s="81"/>
      <c r="G69" s="81"/>
    </row>
    <row r="70" spans="1:7" x14ac:dyDescent="0.25">
      <c r="A70" s="106" t="s">
        <v>1</v>
      </c>
      <c r="B70" s="146" t="s">
        <v>50</v>
      </c>
      <c r="C70" s="106" t="s">
        <v>96</v>
      </c>
      <c r="D70" s="147" t="s">
        <v>97</v>
      </c>
      <c r="E70" s="178"/>
      <c r="F70" s="81"/>
      <c r="G70" s="81"/>
    </row>
    <row r="71" spans="1:7" ht="25.5" x14ac:dyDescent="0.25">
      <c r="A71" s="215" t="s">
        <v>92</v>
      </c>
      <c r="B71" s="119">
        <v>11</v>
      </c>
      <c r="C71" s="149" t="s">
        <v>116</v>
      </c>
      <c r="D71" s="201">
        <v>16000</v>
      </c>
      <c r="E71" s="178"/>
      <c r="F71" s="81"/>
      <c r="G71" s="81"/>
    </row>
    <row r="72" spans="1:7" x14ac:dyDescent="0.25">
      <c r="A72" s="215"/>
      <c r="B72" s="168">
        <v>8</v>
      </c>
      <c r="C72" s="151" t="s">
        <v>115</v>
      </c>
      <c r="D72" s="201">
        <v>24000</v>
      </c>
      <c r="E72" s="178"/>
      <c r="F72" s="81"/>
      <c r="G72" s="81"/>
    </row>
    <row r="73" spans="1:7" s="81" customFormat="1" x14ac:dyDescent="0.25">
      <c r="A73" s="113" t="s">
        <v>127</v>
      </c>
      <c r="B73" s="168">
        <v>19</v>
      </c>
      <c r="C73" s="169"/>
      <c r="D73" s="201">
        <v>2000</v>
      </c>
      <c r="E73" s="178"/>
    </row>
    <row r="74" spans="1:7" ht="25.5" x14ac:dyDescent="0.25">
      <c r="A74" s="215" t="s">
        <v>91</v>
      </c>
      <c r="B74" s="84">
        <v>4</v>
      </c>
      <c r="C74" s="125" t="s">
        <v>112</v>
      </c>
      <c r="D74" s="201">
        <v>18000</v>
      </c>
      <c r="E74" s="178"/>
      <c r="F74" s="81"/>
      <c r="G74" s="81"/>
    </row>
    <row r="75" spans="1:7" ht="25.5" x14ac:dyDescent="0.25">
      <c r="A75" s="215"/>
      <c r="B75" s="197">
        <v>3</v>
      </c>
      <c r="C75" s="162" t="s">
        <v>113</v>
      </c>
      <c r="D75" s="201">
        <v>27000</v>
      </c>
      <c r="E75" s="178"/>
      <c r="F75" s="81"/>
      <c r="G75" s="81"/>
    </row>
    <row r="76" spans="1:7" s="81" customFormat="1" x14ac:dyDescent="0.25">
      <c r="A76" s="113" t="s">
        <v>127</v>
      </c>
      <c r="B76" s="197">
        <v>7</v>
      </c>
      <c r="C76" s="169"/>
      <c r="D76" s="201">
        <v>2000</v>
      </c>
      <c r="E76" s="178"/>
    </row>
    <row r="77" spans="1:7" ht="25.5" x14ac:dyDescent="0.25">
      <c r="A77" s="113" t="s">
        <v>94</v>
      </c>
      <c r="B77" s="84">
        <v>1</v>
      </c>
      <c r="C77" s="125" t="s">
        <v>112</v>
      </c>
      <c r="D77" s="201">
        <v>20000</v>
      </c>
      <c r="E77" s="178"/>
      <c r="F77" s="81"/>
      <c r="G77" s="81"/>
    </row>
    <row r="78" spans="1:7" ht="25.5" x14ac:dyDescent="0.25">
      <c r="A78" s="215" t="s">
        <v>93</v>
      </c>
      <c r="B78" s="84">
        <v>2</v>
      </c>
      <c r="C78" s="149" t="s">
        <v>116</v>
      </c>
      <c r="D78" s="201">
        <v>13000</v>
      </c>
      <c r="E78" s="178"/>
      <c r="F78" s="81"/>
      <c r="G78" s="81"/>
    </row>
    <row r="79" spans="1:7" x14ac:dyDescent="0.25">
      <c r="A79" s="215"/>
      <c r="B79" s="197">
        <v>1</v>
      </c>
      <c r="C79" s="151" t="s">
        <v>115</v>
      </c>
      <c r="D79" s="201">
        <v>19500</v>
      </c>
      <c r="E79" s="178"/>
      <c r="F79" s="81"/>
      <c r="G79" s="81"/>
    </row>
    <row r="80" spans="1:7" s="81" customFormat="1" x14ac:dyDescent="0.25">
      <c r="A80" s="113" t="s">
        <v>127</v>
      </c>
      <c r="B80" s="197">
        <v>1</v>
      </c>
      <c r="C80" s="169"/>
      <c r="D80" s="201">
        <v>2000</v>
      </c>
      <c r="E80" s="178"/>
    </row>
    <row r="81" spans="1:9" ht="25.5" x14ac:dyDescent="0.25">
      <c r="A81" s="224" t="s">
        <v>74</v>
      </c>
      <c r="B81" s="170">
        <v>4</v>
      </c>
      <c r="C81" s="149" t="s">
        <v>116</v>
      </c>
      <c r="D81" s="201">
        <v>24000</v>
      </c>
      <c r="E81" s="178"/>
      <c r="F81" s="81"/>
      <c r="G81" s="81"/>
    </row>
    <row r="82" spans="1:9" x14ac:dyDescent="0.25">
      <c r="A82" s="224"/>
      <c r="B82" s="171">
        <v>3</v>
      </c>
      <c r="C82" s="151" t="s">
        <v>115</v>
      </c>
      <c r="D82" s="201">
        <v>36000</v>
      </c>
      <c r="E82" s="178"/>
      <c r="F82" s="81"/>
      <c r="G82" s="81"/>
    </row>
    <row r="83" spans="1:9" s="81" customFormat="1" x14ac:dyDescent="0.25">
      <c r="A83" s="113" t="s">
        <v>127</v>
      </c>
      <c r="B83" s="171">
        <v>3</v>
      </c>
      <c r="C83" s="172"/>
      <c r="D83" s="201">
        <v>2000</v>
      </c>
      <c r="E83" s="178"/>
    </row>
    <row r="84" spans="1:9" ht="25.5" x14ac:dyDescent="0.25">
      <c r="A84" s="224" t="s">
        <v>90</v>
      </c>
      <c r="B84" s="120">
        <v>6</v>
      </c>
      <c r="C84" s="149" t="s">
        <v>116</v>
      </c>
      <c r="D84" s="201">
        <v>28000</v>
      </c>
      <c r="E84" s="178"/>
      <c r="F84" s="81"/>
      <c r="G84" s="81"/>
    </row>
    <row r="85" spans="1:9" x14ac:dyDescent="0.25">
      <c r="A85" s="224"/>
      <c r="B85" s="173">
        <v>4</v>
      </c>
      <c r="C85" s="151" t="s">
        <v>115</v>
      </c>
      <c r="D85" s="201">
        <v>42000</v>
      </c>
      <c r="E85" s="177"/>
      <c r="F85" s="93"/>
      <c r="G85" s="81"/>
    </row>
    <row r="86" spans="1:9" x14ac:dyDescent="0.25">
      <c r="A86" s="113" t="s">
        <v>127</v>
      </c>
      <c r="B86" s="57">
        <v>4</v>
      </c>
      <c r="C86" s="125"/>
      <c r="D86" s="201">
        <v>4000</v>
      </c>
      <c r="E86" s="178"/>
      <c r="F86" s="81"/>
      <c r="G86" s="81"/>
    </row>
    <row r="87" spans="1:9" s="81" customFormat="1" x14ac:dyDescent="0.25">
      <c r="A87" s="153"/>
      <c r="B87" s="153"/>
      <c r="C87" s="153"/>
      <c r="D87" s="192"/>
      <c r="E87" s="178"/>
    </row>
    <row r="88" spans="1:9" ht="25.5" x14ac:dyDescent="0.25">
      <c r="A88" s="123" t="s">
        <v>66</v>
      </c>
      <c r="B88" s="122"/>
      <c r="E88" s="178"/>
      <c r="F88" s="81"/>
      <c r="G88" s="81"/>
      <c r="H88" s="81"/>
      <c r="I88" s="81"/>
    </row>
    <row r="89" spans="1:9" x14ac:dyDescent="0.25">
      <c r="A89" s="174" t="s">
        <v>1</v>
      </c>
      <c r="B89" s="175" t="s">
        <v>50</v>
      </c>
      <c r="C89" s="106" t="s">
        <v>96</v>
      </c>
      <c r="D89" s="147" t="s">
        <v>97</v>
      </c>
      <c r="E89" s="178"/>
      <c r="F89" s="81"/>
      <c r="G89" s="81"/>
      <c r="H89" s="81"/>
      <c r="I89" s="81"/>
    </row>
    <row r="90" spans="1:9" ht="25.5" x14ac:dyDescent="0.25">
      <c r="A90" s="223" t="s">
        <v>75</v>
      </c>
      <c r="B90" s="80">
        <v>9</v>
      </c>
      <c r="C90" s="149" t="s">
        <v>116</v>
      </c>
      <c r="D90" s="201">
        <v>15000</v>
      </c>
      <c r="E90" s="178"/>
      <c r="F90" s="81"/>
      <c r="G90" s="81"/>
      <c r="H90" s="81"/>
      <c r="I90" s="81"/>
    </row>
    <row r="91" spans="1:9" x14ac:dyDescent="0.25">
      <c r="A91" s="223"/>
      <c r="B91" s="176">
        <v>6</v>
      </c>
      <c r="C91" s="151" t="s">
        <v>115</v>
      </c>
      <c r="D91" s="201">
        <v>22500</v>
      </c>
      <c r="E91" s="178"/>
      <c r="F91" s="81"/>
      <c r="G91" s="81"/>
      <c r="H91" s="81"/>
      <c r="I91" s="81"/>
    </row>
    <row r="92" spans="1:9" ht="25.5" x14ac:dyDescent="0.25">
      <c r="A92" s="216" t="s">
        <v>76</v>
      </c>
      <c r="B92" s="80">
        <v>7</v>
      </c>
      <c r="C92" s="149" t="s">
        <v>116</v>
      </c>
      <c r="D92" s="201">
        <v>18000</v>
      </c>
      <c r="E92" s="178"/>
      <c r="F92" s="81"/>
      <c r="G92" s="81"/>
      <c r="H92" s="81"/>
      <c r="I92" s="81"/>
    </row>
    <row r="93" spans="1:9" x14ac:dyDescent="0.25">
      <c r="A93" s="216"/>
      <c r="B93" s="176">
        <v>4</v>
      </c>
      <c r="C93" s="151" t="s">
        <v>115</v>
      </c>
      <c r="D93" s="201">
        <v>27000</v>
      </c>
      <c r="E93" s="178"/>
    </row>
    <row r="94" spans="1:9" s="81" customFormat="1" x14ac:dyDescent="0.25">
      <c r="A94" s="113" t="s">
        <v>127</v>
      </c>
      <c r="B94" s="176">
        <v>4</v>
      </c>
      <c r="C94" s="162"/>
      <c r="D94" s="201">
        <v>4000</v>
      </c>
      <c r="E94" s="178"/>
    </row>
    <row r="95" spans="1:9" x14ac:dyDescent="0.25">
      <c r="A95" s="198"/>
      <c r="B95" s="196"/>
      <c r="E95" s="178"/>
    </row>
    <row r="96" spans="1:9" ht="25.5" x14ac:dyDescent="0.25">
      <c r="A96" s="123" t="s">
        <v>67</v>
      </c>
      <c r="B96" s="122"/>
      <c r="E96" s="178"/>
    </row>
    <row r="97" spans="1:5" x14ac:dyDescent="0.25">
      <c r="A97" s="174" t="s">
        <v>1</v>
      </c>
      <c r="B97" s="175" t="s">
        <v>50</v>
      </c>
      <c r="C97" s="106" t="s">
        <v>96</v>
      </c>
      <c r="D97" s="147" t="s">
        <v>97</v>
      </c>
      <c r="E97" s="178"/>
    </row>
    <row r="98" spans="1:5" ht="25.5" x14ac:dyDescent="0.25">
      <c r="A98" s="216" t="s">
        <v>77</v>
      </c>
      <c r="B98" s="80">
        <v>6</v>
      </c>
      <c r="C98" s="149" t="s">
        <v>116</v>
      </c>
      <c r="D98" s="201">
        <v>28000</v>
      </c>
      <c r="E98" s="178"/>
    </row>
    <row r="99" spans="1:5" x14ac:dyDescent="0.25">
      <c r="A99" s="216"/>
      <c r="B99" s="176">
        <v>4</v>
      </c>
      <c r="C99" s="151" t="s">
        <v>115</v>
      </c>
      <c r="D99" s="201">
        <v>42000</v>
      </c>
      <c r="E99" s="178"/>
    </row>
    <row r="100" spans="1:5" s="81" customFormat="1" x14ac:dyDescent="0.25">
      <c r="A100" s="113" t="s">
        <v>127</v>
      </c>
      <c r="B100" s="176">
        <v>4</v>
      </c>
      <c r="C100" s="162"/>
      <c r="D100" s="201">
        <v>4000</v>
      </c>
      <c r="E100" s="178"/>
    </row>
    <row r="101" spans="1:5" ht="25.5" x14ac:dyDescent="0.25">
      <c r="A101" s="216" t="s">
        <v>75</v>
      </c>
      <c r="B101" s="80">
        <v>4</v>
      </c>
      <c r="C101" s="149" t="s">
        <v>116</v>
      </c>
      <c r="D101" s="201">
        <v>15000</v>
      </c>
      <c r="E101" s="178"/>
    </row>
    <row r="102" spans="1:5" x14ac:dyDescent="0.25">
      <c r="A102" s="216"/>
      <c r="B102" s="161">
        <v>2</v>
      </c>
      <c r="C102" s="151" t="s">
        <v>115</v>
      </c>
      <c r="D102" s="201">
        <v>22500</v>
      </c>
      <c r="E102" s="178"/>
    </row>
    <row r="103" spans="1:5" ht="25.5" x14ac:dyDescent="0.25">
      <c r="A103" s="216" t="s">
        <v>95</v>
      </c>
      <c r="B103" s="80">
        <v>4</v>
      </c>
      <c r="C103" s="149" t="s">
        <v>116</v>
      </c>
      <c r="D103" s="201">
        <v>12000</v>
      </c>
      <c r="E103" s="178"/>
    </row>
    <row r="104" spans="1:5" x14ac:dyDescent="0.25">
      <c r="A104" s="216"/>
      <c r="B104" s="161">
        <v>2</v>
      </c>
      <c r="C104" s="151" t="s">
        <v>115</v>
      </c>
      <c r="D104" s="201">
        <v>18000</v>
      </c>
      <c r="E104" s="178"/>
    </row>
    <row r="105" spans="1:5" x14ac:dyDescent="0.25">
      <c r="A105" s="113" t="s">
        <v>127</v>
      </c>
      <c r="B105" s="124">
        <v>2</v>
      </c>
      <c r="C105" s="125"/>
      <c r="D105" s="201">
        <v>4000</v>
      </c>
      <c r="E105" s="178"/>
    </row>
    <row r="106" spans="1:5" x14ac:dyDescent="0.25">
      <c r="E106" s="178"/>
    </row>
    <row r="107" spans="1:5" x14ac:dyDescent="0.25">
      <c r="D107" s="199"/>
      <c r="E107" s="178"/>
    </row>
  </sheetData>
  <mergeCells count="28">
    <mergeCell ref="A49:A50"/>
    <mergeCell ref="A64:A65"/>
    <mergeCell ref="A81:A82"/>
    <mergeCell ref="A84:A85"/>
    <mergeCell ref="A71:A72"/>
    <mergeCell ref="A78:A79"/>
    <mergeCell ref="A74:A75"/>
    <mergeCell ref="A92:A93"/>
    <mergeCell ref="A98:A99"/>
    <mergeCell ref="A101:A102"/>
    <mergeCell ref="A103:A104"/>
    <mergeCell ref="A90:A91"/>
    <mergeCell ref="A1:A3"/>
    <mergeCell ref="A61:A62"/>
    <mergeCell ref="A46:A47"/>
    <mergeCell ref="A17:A18"/>
    <mergeCell ref="A20:A21"/>
    <mergeCell ref="A55:A56"/>
    <mergeCell ref="A4:C4"/>
    <mergeCell ref="A6:A7"/>
    <mergeCell ref="B2:C2"/>
    <mergeCell ref="B3:C3"/>
    <mergeCell ref="A29:A30"/>
    <mergeCell ref="A34:A35"/>
    <mergeCell ref="A39:A40"/>
    <mergeCell ref="A36:A38"/>
    <mergeCell ref="A31:A33"/>
    <mergeCell ref="A26:A28"/>
  </mergeCells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1"/>
  <sheetViews>
    <sheetView workbookViewId="0">
      <selection activeCell="I9" sqref="I8:I9"/>
    </sheetView>
  </sheetViews>
  <sheetFormatPr defaultRowHeight="15" x14ac:dyDescent="0.25"/>
  <cols>
    <col min="1" max="1" width="19" style="129" customWidth="1"/>
    <col min="2" max="2" width="20.28515625" style="129" customWidth="1"/>
    <col min="3" max="3" width="26.28515625" style="129" customWidth="1"/>
    <col min="4" max="4" width="16" style="186" customWidth="1"/>
    <col min="5" max="16384" width="9.140625" style="81"/>
  </cols>
  <sheetData>
    <row r="1" spans="1:4" x14ac:dyDescent="0.25">
      <c r="A1" s="229" t="s">
        <v>99</v>
      </c>
      <c r="B1" s="188" t="s">
        <v>89</v>
      </c>
      <c r="C1" s="188" t="s">
        <v>100</v>
      </c>
    </row>
    <row r="2" spans="1:4" x14ac:dyDescent="0.25">
      <c r="A2" s="230"/>
      <c r="B2" s="189">
        <v>44566</v>
      </c>
      <c r="C2" s="189">
        <v>44568</v>
      </c>
    </row>
    <row r="3" spans="1:4" x14ac:dyDescent="0.25">
      <c r="A3" s="231"/>
      <c r="B3" s="189">
        <v>44567</v>
      </c>
      <c r="C3" s="189">
        <v>44569</v>
      </c>
    </row>
    <row r="4" spans="1:4" x14ac:dyDescent="0.25">
      <c r="A4" s="232" t="s">
        <v>0</v>
      </c>
      <c r="B4" s="233"/>
      <c r="C4" s="233"/>
      <c r="D4" s="187"/>
    </row>
    <row r="5" spans="1:4" x14ac:dyDescent="0.25">
      <c r="A5" s="209" t="s">
        <v>1</v>
      </c>
      <c r="B5" s="85" t="s">
        <v>50</v>
      </c>
      <c r="C5" s="209" t="s">
        <v>96</v>
      </c>
      <c r="D5" s="210" t="s">
        <v>109</v>
      </c>
    </row>
    <row r="6" spans="1:4" x14ac:dyDescent="0.25">
      <c r="A6" s="234" t="s">
        <v>68</v>
      </c>
      <c r="B6" s="105">
        <v>3</v>
      </c>
      <c r="C6" s="102" t="s">
        <v>118</v>
      </c>
      <c r="D6" s="205">
        <v>16000</v>
      </c>
    </row>
    <row r="7" spans="1:4" x14ac:dyDescent="0.25">
      <c r="A7" s="234"/>
      <c r="B7" s="130">
        <v>2</v>
      </c>
      <c r="C7" s="131" t="s">
        <v>119</v>
      </c>
      <c r="D7" s="205">
        <v>16000</v>
      </c>
    </row>
    <row r="8" spans="1:4" x14ac:dyDescent="0.25">
      <c r="A8" s="184" t="s">
        <v>6</v>
      </c>
      <c r="B8" s="86"/>
      <c r="C8" s="128"/>
      <c r="D8" s="206"/>
    </row>
    <row r="9" spans="1:4" x14ac:dyDescent="0.25">
      <c r="A9" s="209" t="s">
        <v>1</v>
      </c>
      <c r="B9" s="85" t="s">
        <v>50</v>
      </c>
      <c r="C9" s="209" t="s">
        <v>96</v>
      </c>
      <c r="D9" s="210" t="s">
        <v>109</v>
      </c>
    </row>
    <row r="10" spans="1:4" x14ac:dyDescent="0.25">
      <c r="A10" s="228" t="s">
        <v>68</v>
      </c>
      <c r="B10" s="116">
        <v>5</v>
      </c>
      <c r="C10" s="102" t="s">
        <v>118</v>
      </c>
      <c r="D10" s="205">
        <v>17000</v>
      </c>
    </row>
    <row r="11" spans="1:4" x14ac:dyDescent="0.25">
      <c r="A11" s="228"/>
      <c r="B11" s="130">
        <v>3</v>
      </c>
      <c r="C11" s="131" t="s">
        <v>119</v>
      </c>
      <c r="D11" s="205">
        <v>17000</v>
      </c>
    </row>
    <row r="12" spans="1:4" x14ac:dyDescent="0.25">
      <c r="A12" s="103" t="s">
        <v>104</v>
      </c>
      <c r="B12" s="114">
        <v>8</v>
      </c>
      <c r="C12" s="104"/>
      <c r="D12" s="205">
        <v>6000</v>
      </c>
    </row>
    <row r="13" spans="1:4" x14ac:dyDescent="0.25">
      <c r="A13" s="184" t="s">
        <v>16</v>
      </c>
      <c r="B13" s="86"/>
      <c r="C13" s="128"/>
      <c r="D13" s="206"/>
    </row>
    <row r="14" spans="1:4" x14ac:dyDescent="0.25">
      <c r="A14" s="209" t="s">
        <v>1</v>
      </c>
      <c r="B14" s="85" t="s">
        <v>50</v>
      </c>
      <c r="C14" s="209" t="s">
        <v>96</v>
      </c>
      <c r="D14" s="210" t="s">
        <v>109</v>
      </c>
    </row>
    <row r="15" spans="1:4" x14ac:dyDescent="0.25">
      <c r="A15" s="228" t="s">
        <v>68</v>
      </c>
      <c r="B15" s="100">
        <v>20</v>
      </c>
      <c r="C15" s="102" t="s">
        <v>118</v>
      </c>
      <c r="D15" s="205">
        <v>17000</v>
      </c>
    </row>
    <row r="16" spans="1:4" x14ac:dyDescent="0.25">
      <c r="A16" s="228"/>
      <c r="B16" s="92">
        <v>9</v>
      </c>
      <c r="C16" s="131" t="s">
        <v>119</v>
      </c>
      <c r="D16" s="205">
        <v>17000</v>
      </c>
    </row>
    <row r="17" spans="1:4" x14ac:dyDescent="0.25">
      <c r="A17" s="107" t="s">
        <v>105</v>
      </c>
      <c r="B17" s="92">
        <v>29</v>
      </c>
      <c r="C17" s="132"/>
      <c r="D17" s="205">
        <v>6000</v>
      </c>
    </row>
    <row r="18" spans="1:4" x14ac:dyDescent="0.25">
      <c r="A18" s="235" t="s">
        <v>70</v>
      </c>
      <c r="B18" s="100">
        <v>6</v>
      </c>
      <c r="C18" s="102" t="s">
        <v>118</v>
      </c>
      <c r="D18" s="205">
        <v>30000</v>
      </c>
    </row>
    <row r="19" spans="1:4" x14ac:dyDescent="0.25">
      <c r="A19" s="235"/>
      <c r="B19" s="133">
        <v>4</v>
      </c>
      <c r="C19" s="131" t="s">
        <v>119</v>
      </c>
      <c r="D19" s="205">
        <v>30000</v>
      </c>
    </row>
    <row r="20" spans="1:4" ht="15" customHeight="1" x14ac:dyDescent="0.25">
      <c r="A20" s="182" t="s">
        <v>105</v>
      </c>
      <c r="B20" s="134">
        <v>10</v>
      </c>
      <c r="C20" s="104"/>
      <c r="D20" s="205">
        <v>6000</v>
      </c>
    </row>
    <row r="21" spans="1:4" ht="15" customHeight="1" x14ac:dyDescent="0.25">
      <c r="A21" s="135" t="s">
        <v>110</v>
      </c>
      <c r="B21" s="86"/>
      <c r="C21" s="128"/>
      <c r="D21" s="206"/>
    </row>
    <row r="22" spans="1:4" ht="15.75" customHeight="1" x14ac:dyDescent="0.25">
      <c r="A22" s="211" t="s">
        <v>1</v>
      </c>
      <c r="B22" s="183" t="s">
        <v>50</v>
      </c>
      <c r="C22" s="211" t="s">
        <v>117</v>
      </c>
      <c r="D22" s="212" t="s">
        <v>108</v>
      </c>
    </row>
    <row r="23" spans="1:4" ht="15" customHeight="1" x14ac:dyDescent="0.25">
      <c r="A23" s="227" t="s">
        <v>101</v>
      </c>
      <c r="B23" s="127">
        <v>25</v>
      </c>
      <c r="C23" s="102" t="s">
        <v>118</v>
      </c>
      <c r="D23" s="213">
        <f>23000+6000+1000</f>
        <v>30000</v>
      </c>
    </row>
    <row r="24" spans="1:4" ht="15.75" customHeight="1" x14ac:dyDescent="0.25">
      <c r="A24" s="227"/>
      <c r="B24" s="136">
        <v>9</v>
      </c>
      <c r="C24" s="131" t="s">
        <v>119</v>
      </c>
      <c r="D24" s="213">
        <f>D23</f>
        <v>30000</v>
      </c>
    </row>
    <row r="25" spans="1:4" x14ac:dyDescent="0.25">
      <c r="A25" s="99" t="s">
        <v>104</v>
      </c>
      <c r="B25" s="136">
        <v>6</v>
      </c>
      <c r="C25" s="131"/>
      <c r="D25" s="213">
        <v>8000</v>
      </c>
    </row>
    <row r="26" spans="1:4" x14ac:dyDescent="0.25">
      <c r="A26" s="227" t="s">
        <v>102</v>
      </c>
      <c r="B26" s="58">
        <v>2</v>
      </c>
      <c r="C26" s="102" t="s">
        <v>118</v>
      </c>
      <c r="D26" s="213">
        <f>'новый год 2022'!D31+6000+8000</f>
        <v>39000</v>
      </c>
    </row>
    <row r="27" spans="1:4" x14ac:dyDescent="0.25">
      <c r="A27" s="227"/>
      <c r="B27" s="136">
        <v>2</v>
      </c>
      <c r="C27" s="131" t="s">
        <v>119</v>
      </c>
      <c r="D27" s="213">
        <f>D26</f>
        <v>39000</v>
      </c>
    </row>
    <row r="28" spans="1:4" x14ac:dyDescent="0.25">
      <c r="A28" s="99" t="s">
        <v>104</v>
      </c>
      <c r="B28" s="136">
        <v>2</v>
      </c>
      <c r="C28" s="131"/>
      <c r="D28" s="213">
        <v>8000</v>
      </c>
    </row>
    <row r="29" spans="1:4" x14ac:dyDescent="0.25">
      <c r="A29" s="227" t="s">
        <v>103</v>
      </c>
      <c r="B29" s="127">
        <v>6</v>
      </c>
      <c r="C29" s="102" t="s">
        <v>118</v>
      </c>
      <c r="D29" s="213">
        <f>19000+6000</f>
        <v>25000</v>
      </c>
    </row>
    <row r="30" spans="1:4" x14ac:dyDescent="0.25">
      <c r="A30" s="227"/>
      <c r="B30" s="137">
        <v>4</v>
      </c>
      <c r="C30" s="131" t="s">
        <v>119</v>
      </c>
      <c r="D30" s="213">
        <f>19000+6000</f>
        <v>25000</v>
      </c>
    </row>
    <row r="31" spans="1:4" x14ac:dyDescent="0.25">
      <c r="A31" s="99" t="s">
        <v>104</v>
      </c>
      <c r="B31" s="137">
        <v>4</v>
      </c>
      <c r="C31" s="131"/>
      <c r="D31" s="213">
        <v>8000</v>
      </c>
    </row>
    <row r="32" spans="1:4" x14ac:dyDescent="0.25">
      <c r="A32" s="181" t="s">
        <v>69</v>
      </c>
      <c r="B32" s="138">
        <v>1</v>
      </c>
      <c r="C32" s="102" t="s">
        <v>118</v>
      </c>
      <c r="D32" s="213">
        <f>'новый год 2022'!D41+3000+4000+2000</f>
        <v>24000</v>
      </c>
    </row>
    <row r="33" spans="1:4" x14ac:dyDescent="0.25">
      <c r="A33" s="185"/>
      <c r="B33" s="138">
        <v>1</v>
      </c>
      <c r="C33" s="131" t="s">
        <v>119</v>
      </c>
      <c r="D33" s="213">
        <f>D32</f>
        <v>24000</v>
      </c>
    </row>
    <row r="34" spans="1:4" x14ac:dyDescent="0.25">
      <c r="A34" s="135" t="s">
        <v>23</v>
      </c>
      <c r="B34" s="86"/>
      <c r="C34" s="128"/>
      <c r="D34" s="206"/>
    </row>
    <row r="35" spans="1:4" x14ac:dyDescent="0.25">
      <c r="A35" s="209" t="s">
        <v>1</v>
      </c>
      <c r="B35" s="85" t="s">
        <v>50</v>
      </c>
      <c r="C35" s="209" t="s">
        <v>96</v>
      </c>
      <c r="D35" s="210" t="s">
        <v>109</v>
      </c>
    </row>
    <row r="36" spans="1:4" x14ac:dyDescent="0.25">
      <c r="A36" s="225" t="s">
        <v>69</v>
      </c>
      <c r="B36" s="82">
        <v>5</v>
      </c>
      <c r="C36" s="102" t="s">
        <v>118</v>
      </c>
      <c r="D36" s="205">
        <v>19000</v>
      </c>
    </row>
    <row r="37" spans="1:4" x14ac:dyDescent="0.25">
      <c r="A37" s="225"/>
      <c r="B37" s="92">
        <v>3</v>
      </c>
      <c r="C37" s="131" t="s">
        <v>119</v>
      </c>
      <c r="D37" s="205">
        <v>19000</v>
      </c>
    </row>
    <row r="38" spans="1:4" x14ac:dyDescent="0.25">
      <c r="A38" s="108" t="s">
        <v>104</v>
      </c>
      <c r="B38" s="92">
        <v>4</v>
      </c>
      <c r="C38" s="132"/>
      <c r="D38" s="205">
        <v>6000</v>
      </c>
    </row>
    <row r="39" spans="1:4" x14ac:dyDescent="0.25">
      <c r="A39" s="225" t="s">
        <v>88</v>
      </c>
      <c r="B39" s="88">
        <v>1</v>
      </c>
      <c r="C39" s="102" t="s">
        <v>118</v>
      </c>
      <c r="D39" s="205">
        <v>25000</v>
      </c>
    </row>
    <row r="40" spans="1:4" x14ac:dyDescent="0.25">
      <c r="A40" s="225"/>
      <c r="B40" s="133">
        <v>1</v>
      </c>
      <c r="C40" s="131" t="s">
        <v>119</v>
      </c>
      <c r="D40" s="205">
        <v>25000</v>
      </c>
    </row>
    <row r="41" spans="1:4" x14ac:dyDescent="0.25">
      <c r="A41" s="181" t="s">
        <v>104</v>
      </c>
      <c r="B41" s="139">
        <v>2</v>
      </c>
      <c r="C41" s="104"/>
      <c r="D41" s="205">
        <v>6000</v>
      </c>
    </row>
    <row r="42" spans="1:4" x14ac:dyDescent="0.25">
      <c r="A42" s="135" t="s">
        <v>26</v>
      </c>
      <c r="B42" s="86"/>
      <c r="C42" s="128"/>
      <c r="D42" s="206"/>
    </row>
    <row r="43" spans="1:4" x14ac:dyDescent="0.25">
      <c r="A43" s="209" t="s">
        <v>1</v>
      </c>
      <c r="B43" s="85" t="s">
        <v>50</v>
      </c>
      <c r="C43" s="209" t="s">
        <v>96</v>
      </c>
      <c r="D43" s="210" t="s">
        <v>109</v>
      </c>
    </row>
    <row r="44" spans="1:4" x14ac:dyDescent="0.25">
      <c r="A44" s="228" t="s">
        <v>68</v>
      </c>
      <c r="B44" s="89">
        <v>13</v>
      </c>
      <c r="C44" s="102" t="s">
        <v>118</v>
      </c>
      <c r="D44" s="205">
        <v>13000</v>
      </c>
    </row>
    <row r="45" spans="1:4" x14ac:dyDescent="0.25">
      <c r="A45" s="228"/>
      <c r="B45" s="130">
        <v>8</v>
      </c>
      <c r="C45" s="131" t="s">
        <v>119</v>
      </c>
      <c r="D45" s="205">
        <v>13000</v>
      </c>
    </row>
    <row r="46" spans="1:4" x14ac:dyDescent="0.25">
      <c r="A46" s="107" t="s">
        <v>104</v>
      </c>
      <c r="B46" s="130">
        <v>4</v>
      </c>
      <c r="C46" s="132"/>
      <c r="D46" s="205">
        <v>6000</v>
      </c>
    </row>
    <row r="47" spans="1:4" x14ac:dyDescent="0.25">
      <c r="A47" s="135" t="s">
        <v>27</v>
      </c>
      <c r="B47" s="86"/>
      <c r="C47" s="128"/>
      <c r="D47" s="206"/>
    </row>
    <row r="48" spans="1:4" x14ac:dyDescent="0.25">
      <c r="A48" s="209" t="s">
        <v>1</v>
      </c>
      <c r="B48" s="85" t="s">
        <v>50</v>
      </c>
      <c r="C48" s="209" t="s">
        <v>96</v>
      </c>
      <c r="D48" s="210" t="s">
        <v>109</v>
      </c>
    </row>
    <row r="49" spans="1:4" x14ac:dyDescent="0.25">
      <c r="A49" s="228" t="s">
        <v>68</v>
      </c>
      <c r="B49" s="89">
        <v>17</v>
      </c>
      <c r="C49" s="102" t="s">
        <v>118</v>
      </c>
      <c r="D49" s="205">
        <v>17000</v>
      </c>
    </row>
    <row r="50" spans="1:4" x14ac:dyDescent="0.25">
      <c r="A50" s="228"/>
      <c r="B50" s="130">
        <v>12</v>
      </c>
      <c r="C50" s="131" t="s">
        <v>119</v>
      </c>
      <c r="D50" s="205">
        <v>17000</v>
      </c>
    </row>
    <row r="51" spans="1:4" x14ac:dyDescent="0.25">
      <c r="A51" s="107" t="s">
        <v>106</v>
      </c>
      <c r="B51" s="130">
        <v>4</v>
      </c>
      <c r="C51" s="132"/>
      <c r="D51" s="205">
        <v>6000</v>
      </c>
    </row>
    <row r="52" spans="1:4" x14ac:dyDescent="0.25">
      <c r="A52" s="225" t="s">
        <v>71</v>
      </c>
      <c r="B52" s="82">
        <v>1</v>
      </c>
      <c r="C52" s="102" t="s">
        <v>118</v>
      </c>
      <c r="D52" s="205">
        <v>19000</v>
      </c>
    </row>
    <row r="53" spans="1:4" x14ac:dyDescent="0.25">
      <c r="A53" s="225"/>
      <c r="B53" s="92">
        <v>1</v>
      </c>
      <c r="C53" s="131" t="s">
        <v>119</v>
      </c>
      <c r="D53" s="205">
        <v>19000</v>
      </c>
    </row>
    <row r="54" spans="1:4" ht="15" customHeight="1" x14ac:dyDescent="0.25">
      <c r="A54" s="108" t="s">
        <v>106</v>
      </c>
      <c r="B54" s="92">
        <v>2</v>
      </c>
      <c r="C54" s="132"/>
      <c r="D54" s="205">
        <v>6000</v>
      </c>
    </row>
    <row r="55" spans="1:4" x14ac:dyDescent="0.25">
      <c r="A55" s="225" t="s">
        <v>107</v>
      </c>
      <c r="B55" s="92">
        <v>3</v>
      </c>
      <c r="C55" s="102" t="s">
        <v>118</v>
      </c>
      <c r="D55" s="205">
        <v>30000</v>
      </c>
    </row>
    <row r="56" spans="1:4" x14ac:dyDescent="0.25">
      <c r="A56" s="225"/>
      <c r="B56" s="92">
        <v>1</v>
      </c>
      <c r="C56" s="131" t="s">
        <v>119</v>
      </c>
      <c r="D56" s="205">
        <v>30000</v>
      </c>
    </row>
    <row r="57" spans="1:4" x14ac:dyDescent="0.25">
      <c r="A57" s="140" t="s">
        <v>28</v>
      </c>
      <c r="B57" s="86"/>
      <c r="C57" s="128"/>
      <c r="D57" s="207"/>
    </row>
    <row r="58" spans="1:4" x14ac:dyDescent="0.25">
      <c r="A58" s="209" t="s">
        <v>1</v>
      </c>
      <c r="B58" s="85" t="s">
        <v>50</v>
      </c>
      <c r="C58" s="209" t="s">
        <v>96</v>
      </c>
      <c r="D58" s="210" t="s">
        <v>109</v>
      </c>
    </row>
    <row r="59" spans="1:4" x14ac:dyDescent="0.25">
      <c r="A59" s="228" t="s">
        <v>92</v>
      </c>
      <c r="B59" s="83">
        <v>11</v>
      </c>
      <c r="C59" s="102" t="s">
        <v>118</v>
      </c>
      <c r="D59" s="205">
        <v>19000</v>
      </c>
    </row>
    <row r="60" spans="1:4" x14ac:dyDescent="0.25">
      <c r="A60" s="228"/>
      <c r="B60" s="115">
        <v>8</v>
      </c>
      <c r="C60" s="131" t="s">
        <v>119</v>
      </c>
      <c r="D60" s="205">
        <v>19000</v>
      </c>
    </row>
    <row r="61" spans="1:4" x14ac:dyDescent="0.25">
      <c r="A61" s="107" t="s">
        <v>104</v>
      </c>
      <c r="B61" s="115">
        <v>19</v>
      </c>
      <c r="C61" s="141"/>
      <c r="D61" s="205">
        <v>6000</v>
      </c>
    </row>
    <row r="62" spans="1:4" x14ac:dyDescent="0.25">
      <c r="A62" s="228" t="s">
        <v>91</v>
      </c>
      <c r="B62" s="110">
        <v>4</v>
      </c>
      <c r="C62" s="102" t="s">
        <v>118</v>
      </c>
      <c r="D62" s="205">
        <v>24000</v>
      </c>
    </row>
    <row r="63" spans="1:4" x14ac:dyDescent="0.25">
      <c r="A63" s="228"/>
      <c r="B63" s="97">
        <v>3</v>
      </c>
      <c r="C63" s="131" t="s">
        <v>119</v>
      </c>
      <c r="D63" s="205">
        <v>24000</v>
      </c>
    </row>
    <row r="64" spans="1:4" x14ac:dyDescent="0.25">
      <c r="A64" s="107" t="s">
        <v>104</v>
      </c>
      <c r="B64" s="97">
        <v>7</v>
      </c>
      <c r="C64" s="141"/>
      <c r="D64" s="205">
        <v>6000</v>
      </c>
    </row>
    <row r="65" spans="1:4" x14ac:dyDescent="0.25">
      <c r="A65" s="107" t="s">
        <v>94</v>
      </c>
      <c r="B65" s="110">
        <v>1</v>
      </c>
      <c r="C65" s="102" t="s">
        <v>118</v>
      </c>
      <c r="D65" s="205">
        <v>30000</v>
      </c>
    </row>
    <row r="66" spans="1:4" x14ac:dyDescent="0.25">
      <c r="A66" s="228" t="s">
        <v>93</v>
      </c>
      <c r="B66" s="110">
        <v>2</v>
      </c>
      <c r="C66" s="102" t="s">
        <v>118</v>
      </c>
      <c r="D66" s="205">
        <v>17000</v>
      </c>
    </row>
    <row r="67" spans="1:4" x14ac:dyDescent="0.25">
      <c r="A67" s="228"/>
      <c r="B67" s="97">
        <v>1</v>
      </c>
      <c r="C67" s="131" t="s">
        <v>119</v>
      </c>
      <c r="D67" s="205">
        <v>17000</v>
      </c>
    </row>
    <row r="68" spans="1:4" x14ac:dyDescent="0.25">
      <c r="A68" s="107" t="s">
        <v>104</v>
      </c>
      <c r="B68" s="97">
        <v>1</v>
      </c>
      <c r="C68" s="141"/>
      <c r="D68" s="205">
        <v>6000</v>
      </c>
    </row>
    <row r="69" spans="1:4" x14ac:dyDescent="0.25">
      <c r="A69" s="226" t="s">
        <v>74</v>
      </c>
      <c r="B69" s="94">
        <v>4</v>
      </c>
      <c r="C69" s="102" t="s">
        <v>118</v>
      </c>
      <c r="D69" s="205">
        <v>28000</v>
      </c>
    </row>
    <row r="70" spans="1:4" x14ac:dyDescent="0.25">
      <c r="A70" s="226"/>
      <c r="B70" s="95">
        <v>3</v>
      </c>
      <c r="C70" s="131" t="s">
        <v>119</v>
      </c>
      <c r="D70" s="205">
        <v>28000</v>
      </c>
    </row>
    <row r="71" spans="1:4" x14ac:dyDescent="0.25">
      <c r="A71" s="111" t="s">
        <v>104</v>
      </c>
      <c r="B71" s="95">
        <v>3</v>
      </c>
      <c r="C71" s="142"/>
      <c r="D71" s="205">
        <v>6000</v>
      </c>
    </row>
    <row r="72" spans="1:4" x14ac:dyDescent="0.25">
      <c r="A72" s="226" t="s">
        <v>90</v>
      </c>
      <c r="B72" s="96">
        <v>6</v>
      </c>
      <c r="C72" s="102" t="s">
        <v>118</v>
      </c>
      <c r="D72" s="205">
        <v>34000</v>
      </c>
    </row>
    <row r="73" spans="1:4" x14ac:dyDescent="0.25">
      <c r="A73" s="226"/>
      <c r="B73" s="143">
        <v>4</v>
      </c>
      <c r="C73" s="131" t="s">
        <v>119</v>
      </c>
      <c r="D73" s="205">
        <v>34000</v>
      </c>
    </row>
    <row r="74" spans="1:4" x14ac:dyDescent="0.25">
      <c r="A74" s="98" t="s">
        <v>104</v>
      </c>
      <c r="B74" s="114">
        <v>4</v>
      </c>
      <c r="C74" s="103"/>
      <c r="D74" s="205">
        <v>6000</v>
      </c>
    </row>
    <row r="75" spans="1:4" x14ac:dyDescent="0.25">
      <c r="A75" s="126" t="s">
        <v>66</v>
      </c>
      <c r="B75" s="90"/>
      <c r="C75" s="128"/>
      <c r="D75" s="205"/>
    </row>
    <row r="76" spans="1:4" x14ac:dyDescent="0.25">
      <c r="A76" s="208" t="s">
        <v>1</v>
      </c>
      <c r="B76" s="91" t="s">
        <v>50</v>
      </c>
      <c r="C76" s="209" t="s">
        <v>96</v>
      </c>
      <c r="D76" s="210" t="s">
        <v>109</v>
      </c>
    </row>
    <row r="77" spans="1:4" x14ac:dyDescent="0.25">
      <c r="A77" s="227" t="s">
        <v>75</v>
      </c>
      <c r="B77" s="109">
        <v>9</v>
      </c>
      <c r="C77" s="102" t="s">
        <v>118</v>
      </c>
      <c r="D77" s="205">
        <v>18000</v>
      </c>
    </row>
    <row r="78" spans="1:4" x14ac:dyDescent="0.25">
      <c r="A78" s="227"/>
      <c r="B78" s="144">
        <v>6</v>
      </c>
      <c r="C78" s="131" t="s">
        <v>119</v>
      </c>
      <c r="D78" s="205">
        <v>18000</v>
      </c>
    </row>
    <row r="79" spans="1:4" x14ac:dyDescent="0.25">
      <c r="A79" s="225" t="s">
        <v>76</v>
      </c>
      <c r="B79" s="109">
        <v>7</v>
      </c>
      <c r="C79" s="102" t="s">
        <v>118</v>
      </c>
      <c r="D79" s="205">
        <v>20000</v>
      </c>
    </row>
    <row r="80" spans="1:4" x14ac:dyDescent="0.25">
      <c r="A80" s="225"/>
      <c r="B80" s="144">
        <v>4</v>
      </c>
      <c r="C80" s="131" t="s">
        <v>119</v>
      </c>
      <c r="D80" s="205">
        <v>20000</v>
      </c>
    </row>
    <row r="81" spans="1:4" x14ac:dyDescent="0.25">
      <c r="A81" s="108" t="s">
        <v>104</v>
      </c>
      <c r="B81" s="144">
        <v>4</v>
      </c>
      <c r="C81" s="132"/>
      <c r="D81" s="205">
        <v>6000</v>
      </c>
    </row>
    <row r="82" spans="1:4" x14ac:dyDescent="0.25">
      <c r="A82" s="126" t="s">
        <v>67</v>
      </c>
      <c r="B82" s="90"/>
      <c r="C82" s="128"/>
      <c r="D82" s="205"/>
    </row>
    <row r="83" spans="1:4" x14ac:dyDescent="0.25">
      <c r="A83" s="208" t="s">
        <v>1</v>
      </c>
      <c r="B83" s="91" t="s">
        <v>50</v>
      </c>
      <c r="C83" s="209" t="s">
        <v>96</v>
      </c>
      <c r="D83" s="210" t="s">
        <v>109</v>
      </c>
    </row>
    <row r="84" spans="1:4" x14ac:dyDescent="0.25">
      <c r="A84" s="225" t="s">
        <v>77</v>
      </c>
      <c r="B84" s="109">
        <v>6</v>
      </c>
      <c r="C84" s="102" t="s">
        <v>118</v>
      </c>
      <c r="D84" s="205">
        <v>34000</v>
      </c>
    </row>
    <row r="85" spans="1:4" x14ac:dyDescent="0.25">
      <c r="A85" s="225"/>
      <c r="B85" s="144">
        <v>4</v>
      </c>
      <c r="C85" s="131" t="s">
        <v>119</v>
      </c>
      <c r="D85" s="205">
        <v>34000</v>
      </c>
    </row>
    <row r="86" spans="1:4" x14ac:dyDescent="0.25">
      <c r="A86" s="108" t="s">
        <v>104</v>
      </c>
      <c r="B86" s="144">
        <v>4</v>
      </c>
      <c r="C86" s="132"/>
      <c r="D86" s="205">
        <v>6000</v>
      </c>
    </row>
    <row r="87" spans="1:4" x14ac:dyDescent="0.25">
      <c r="A87" s="225" t="s">
        <v>75</v>
      </c>
      <c r="B87" s="109">
        <v>4</v>
      </c>
      <c r="C87" s="102" t="s">
        <v>118</v>
      </c>
      <c r="D87" s="205">
        <v>18000</v>
      </c>
    </row>
    <row r="88" spans="1:4" x14ac:dyDescent="0.25">
      <c r="A88" s="225"/>
      <c r="B88" s="133">
        <v>2</v>
      </c>
      <c r="C88" s="131" t="s">
        <v>119</v>
      </c>
      <c r="D88" s="205">
        <v>18000</v>
      </c>
    </row>
    <row r="89" spans="1:4" x14ac:dyDescent="0.25">
      <c r="A89" s="225" t="s">
        <v>95</v>
      </c>
      <c r="B89" s="109">
        <v>4</v>
      </c>
      <c r="C89" s="102" t="s">
        <v>118</v>
      </c>
      <c r="D89" s="205">
        <v>15000</v>
      </c>
    </row>
    <row r="90" spans="1:4" x14ac:dyDescent="0.25">
      <c r="A90" s="225"/>
      <c r="B90" s="133">
        <v>2</v>
      </c>
      <c r="C90" s="131" t="s">
        <v>119</v>
      </c>
      <c r="D90" s="205">
        <v>15000</v>
      </c>
    </row>
    <row r="91" spans="1:4" x14ac:dyDescent="0.25">
      <c r="A91" s="108" t="s">
        <v>104</v>
      </c>
      <c r="B91" s="145">
        <v>2</v>
      </c>
      <c r="C91" s="104"/>
      <c r="D91" s="205">
        <v>6000</v>
      </c>
    </row>
  </sheetData>
  <mergeCells count="25">
    <mergeCell ref="A1:A3"/>
    <mergeCell ref="A49:A50"/>
    <mergeCell ref="A44:A45"/>
    <mergeCell ref="A23:A24"/>
    <mergeCell ref="A26:A27"/>
    <mergeCell ref="A29:A30"/>
    <mergeCell ref="A36:A37"/>
    <mergeCell ref="A39:A40"/>
    <mergeCell ref="A4:C4"/>
    <mergeCell ref="A6:A7"/>
    <mergeCell ref="A10:A11"/>
    <mergeCell ref="A15:A16"/>
    <mergeCell ref="A18:A19"/>
    <mergeCell ref="A52:A53"/>
    <mergeCell ref="A59:A60"/>
    <mergeCell ref="A62:A63"/>
    <mergeCell ref="A66:A67"/>
    <mergeCell ref="A69:A70"/>
    <mergeCell ref="A55:A56"/>
    <mergeCell ref="A89:A90"/>
    <mergeCell ref="A72:A73"/>
    <mergeCell ref="A77:A78"/>
    <mergeCell ref="A79:A80"/>
    <mergeCell ref="A84:A85"/>
    <mergeCell ref="A87:A88"/>
  </mergeCells>
  <pageMargins left="0.7" right="0.7" top="0.75" bottom="0.75" header="0.3" footer="0.3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F12" sqref="F12"/>
    </sheetView>
  </sheetViews>
  <sheetFormatPr defaultRowHeight="15" x14ac:dyDescent="0.25"/>
  <cols>
    <col min="1" max="1" width="18.7109375" customWidth="1"/>
    <col min="2" max="2" width="19.140625" customWidth="1"/>
    <col min="3" max="3" width="20.7109375" customWidth="1"/>
    <col min="4" max="4" width="19.5703125" customWidth="1"/>
  </cols>
  <sheetData>
    <row r="2" spans="1:4" ht="23.25" x14ac:dyDescent="0.35">
      <c r="A2" s="236" t="s">
        <v>28</v>
      </c>
      <c r="B2" s="236"/>
      <c r="C2" s="236"/>
      <c r="D2" s="236"/>
    </row>
    <row r="3" spans="1:4" ht="26.25" x14ac:dyDescent="0.25">
      <c r="A3" s="14"/>
      <c r="B3" s="15" t="s">
        <v>2</v>
      </c>
      <c r="C3" s="16" t="s">
        <v>35</v>
      </c>
      <c r="D3" s="15" t="s">
        <v>36</v>
      </c>
    </row>
    <row r="4" spans="1:4" ht="29.25" x14ac:dyDescent="0.25">
      <c r="A4" s="17" t="s">
        <v>29</v>
      </c>
      <c r="B4" s="12" t="s">
        <v>20</v>
      </c>
      <c r="C4" s="19">
        <v>30000</v>
      </c>
      <c r="D4" s="13">
        <v>0.1</v>
      </c>
    </row>
    <row r="5" spans="1:4" ht="29.25" x14ac:dyDescent="0.25">
      <c r="A5" s="17" t="s">
        <v>30</v>
      </c>
      <c r="B5" s="12" t="s">
        <v>20</v>
      </c>
      <c r="C5" s="19">
        <v>27000</v>
      </c>
      <c r="D5" s="13">
        <v>0.1</v>
      </c>
    </row>
    <row r="6" spans="1:4" ht="43.5" x14ac:dyDescent="0.25">
      <c r="A6" s="17" t="s">
        <v>31</v>
      </c>
      <c r="B6" s="12" t="s">
        <v>20</v>
      </c>
      <c r="C6" s="19">
        <v>25000</v>
      </c>
      <c r="D6" s="13">
        <v>0.1</v>
      </c>
    </row>
    <row r="7" spans="1:4" ht="43.5" x14ac:dyDescent="0.25">
      <c r="A7" s="17" t="s">
        <v>32</v>
      </c>
      <c r="B7" s="12" t="s">
        <v>20</v>
      </c>
      <c r="C7" s="19">
        <v>22000</v>
      </c>
      <c r="D7" s="13">
        <v>0.1</v>
      </c>
    </row>
    <row r="8" spans="1:4" ht="29.25" x14ac:dyDescent="0.25">
      <c r="A8" s="17" t="s">
        <v>33</v>
      </c>
      <c r="B8" s="12" t="s">
        <v>20</v>
      </c>
      <c r="C8" s="19">
        <v>38000</v>
      </c>
      <c r="D8" s="13">
        <v>0.1</v>
      </c>
    </row>
    <row r="9" spans="1:4" ht="29.25" x14ac:dyDescent="0.25">
      <c r="A9" s="17" t="s">
        <v>34</v>
      </c>
      <c r="B9" s="18" t="s">
        <v>37</v>
      </c>
      <c r="C9" s="19">
        <v>50000</v>
      </c>
      <c r="D9" s="13">
        <v>0.1</v>
      </c>
    </row>
    <row r="11" spans="1:4" ht="18.75" x14ac:dyDescent="0.25">
      <c r="A11" s="237" t="s">
        <v>16</v>
      </c>
      <c r="B11" s="238"/>
      <c r="C11" s="238"/>
    </row>
    <row r="12" spans="1:4" ht="75" x14ac:dyDescent="0.25">
      <c r="A12" s="1" t="s">
        <v>1</v>
      </c>
      <c r="B12" s="1" t="s">
        <v>2</v>
      </c>
      <c r="C12" s="1" t="s">
        <v>38</v>
      </c>
      <c r="D12" s="1" t="s">
        <v>39</v>
      </c>
    </row>
    <row r="13" spans="1:4" ht="60" x14ac:dyDescent="0.25">
      <c r="A13" s="7" t="s">
        <v>4</v>
      </c>
      <c r="B13" s="8" t="s">
        <v>7</v>
      </c>
      <c r="C13" s="20">
        <v>18000</v>
      </c>
      <c r="D13" s="21">
        <v>25000</v>
      </c>
    </row>
    <row r="14" spans="1:4" ht="60" x14ac:dyDescent="0.25">
      <c r="A14" s="9" t="s">
        <v>17</v>
      </c>
      <c r="B14" s="8" t="s">
        <v>11</v>
      </c>
      <c r="C14" s="22">
        <v>25000</v>
      </c>
      <c r="D14" s="21">
        <v>35000</v>
      </c>
    </row>
  </sheetData>
  <mergeCells count="2">
    <mergeCell ref="A2:D2"/>
    <mergeCell ref="A11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D25" sqref="D25"/>
    </sheetView>
  </sheetViews>
  <sheetFormatPr defaultRowHeight="15" x14ac:dyDescent="0.25"/>
  <cols>
    <col min="1" max="1" width="19.85546875" customWidth="1"/>
    <col min="2" max="2" width="21.5703125" customWidth="1"/>
    <col min="3" max="3" width="11.5703125" customWidth="1"/>
    <col min="4" max="4" width="17.5703125" customWidth="1"/>
    <col min="5" max="5" width="13" customWidth="1"/>
    <col min="6" max="6" width="15.7109375" customWidth="1"/>
    <col min="7" max="7" width="11.28515625" bestFit="1" customWidth="1"/>
  </cols>
  <sheetData>
    <row r="1" spans="1:8" ht="18.75" x14ac:dyDescent="0.25">
      <c r="A1" s="237" t="s">
        <v>16</v>
      </c>
      <c r="B1" s="238"/>
      <c r="C1" s="238"/>
      <c r="D1" s="238"/>
    </row>
    <row r="2" spans="1:8" ht="45" x14ac:dyDescent="0.25">
      <c r="A2" s="1" t="s">
        <v>1</v>
      </c>
      <c r="B2" s="1" t="s">
        <v>2</v>
      </c>
      <c r="C2" s="27" t="s">
        <v>50</v>
      </c>
      <c r="D2" s="27" t="s">
        <v>3</v>
      </c>
      <c r="E2" s="32" t="s">
        <v>45</v>
      </c>
      <c r="F2" s="32" t="s">
        <v>46</v>
      </c>
      <c r="G2" s="32" t="s">
        <v>48</v>
      </c>
      <c r="H2" s="32" t="s">
        <v>49</v>
      </c>
    </row>
    <row r="3" spans="1:8" ht="27" customHeight="1" x14ac:dyDescent="0.25">
      <c r="A3" s="243" t="s">
        <v>4</v>
      </c>
      <c r="B3" s="247" t="s">
        <v>7</v>
      </c>
      <c r="C3" s="39">
        <v>15</v>
      </c>
      <c r="D3" s="242">
        <v>5000</v>
      </c>
      <c r="E3" s="241">
        <v>6000</v>
      </c>
      <c r="F3" s="23" t="s">
        <v>51</v>
      </c>
      <c r="G3" s="42">
        <v>15000</v>
      </c>
      <c r="H3" s="40">
        <v>30</v>
      </c>
    </row>
    <row r="4" spans="1:8" ht="27" customHeight="1" x14ac:dyDescent="0.25">
      <c r="A4" s="244"/>
      <c r="B4" s="248"/>
      <c r="C4" s="39">
        <v>15</v>
      </c>
      <c r="D4" s="242"/>
      <c r="E4" s="241"/>
      <c r="F4" s="42">
        <v>11000</v>
      </c>
      <c r="G4" s="23" t="s">
        <v>51</v>
      </c>
      <c r="H4" s="40">
        <v>30</v>
      </c>
    </row>
    <row r="5" spans="1:8" ht="27" customHeight="1" x14ac:dyDescent="0.25">
      <c r="A5" s="245" t="s">
        <v>17</v>
      </c>
      <c r="B5" s="247" t="s">
        <v>11</v>
      </c>
      <c r="C5" s="39">
        <v>4</v>
      </c>
      <c r="D5" s="242">
        <v>8000</v>
      </c>
      <c r="E5" s="241">
        <v>12000</v>
      </c>
      <c r="F5" s="23" t="s">
        <v>51</v>
      </c>
      <c r="G5" s="42">
        <v>25000</v>
      </c>
      <c r="H5" s="40">
        <v>16</v>
      </c>
    </row>
    <row r="6" spans="1:8" ht="27" customHeight="1" x14ac:dyDescent="0.25">
      <c r="A6" s="246"/>
      <c r="B6" s="248"/>
      <c r="C6" s="39">
        <v>4</v>
      </c>
      <c r="D6" s="242"/>
      <c r="E6" s="241"/>
      <c r="F6" s="42">
        <v>20000</v>
      </c>
      <c r="G6" s="23" t="s">
        <v>51</v>
      </c>
      <c r="H6" s="40">
        <v>16</v>
      </c>
    </row>
    <row r="7" spans="1:8" ht="30" x14ac:dyDescent="0.25">
      <c r="A7" s="9" t="s">
        <v>8</v>
      </c>
      <c r="B7" s="8"/>
      <c r="C7" s="8"/>
      <c r="D7" s="35">
        <v>1400</v>
      </c>
      <c r="E7" s="34">
        <v>2700</v>
      </c>
      <c r="F7" s="23">
        <f t="shared" ref="F7" si="0">SUM(D7+E7)</f>
        <v>4100</v>
      </c>
      <c r="G7" s="23">
        <v>5500</v>
      </c>
      <c r="H7" s="40"/>
    </row>
    <row r="8" spans="1:8" x14ac:dyDescent="0.25">
      <c r="C8">
        <f>SUM(C3:C7)</f>
        <v>38</v>
      </c>
    </row>
    <row r="9" spans="1:8" ht="21" x14ac:dyDescent="0.25">
      <c r="A9" s="253" t="s">
        <v>23</v>
      </c>
      <c r="B9" s="253"/>
      <c r="C9" s="253"/>
      <c r="D9" s="253"/>
    </row>
    <row r="10" spans="1:8" ht="45" x14ac:dyDescent="0.25">
      <c r="A10" s="1" t="s">
        <v>1</v>
      </c>
      <c r="B10" s="1" t="s">
        <v>2</v>
      </c>
      <c r="C10" s="27" t="s">
        <v>50</v>
      </c>
      <c r="D10" s="27" t="s">
        <v>3</v>
      </c>
      <c r="E10" s="27" t="s">
        <v>45</v>
      </c>
      <c r="F10" s="27" t="s">
        <v>46</v>
      </c>
      <c r="G10" s="27" t="s">
        <v>48</v>
      </c>
      <c r="H10" s="32" t="s">
        <v>49</v>
      </c>
    </row>
    <row r="11" spans="1:8" ht="28.5" customHeight="1" x14ac:dyDescent="0.25">
      <c r="A11" s="245" t="s">
        <v>4</v>
      </c>
      <c r="B11" s="247" t="s">
        <v>7</v>
      </c>
      <c r="C11" s="8">
        <v>4</v>
      </c>
      <c r="D11" s="249">
        <v>5000</v>
      </c>
      <c r="E11" s="241">
        <v>6000</v>
      </c>
      <c r="F11" s="42">
        <f t="shared" ref="F11:G15" si="1">SUM(D11+E11)</f>
        <v>11000</v>
      </c>
      <c r="G11" s="23" t="s">
        <v>51</v>
      </c>
      <c r="H11" s="40">
        <v>8</v>
      </c>
    </row>
    <row r="12" spans="1:8" ht="28.5" customHeight="1" x14ac:dyDescent="0.25">
      <c r="A12" s="246"/>
      <c r="B12" s="248"/>
      <c r="C12" s="8">
        <v>4</v>
      </c>
      <c r="D12" s="249"/>
      <c r="E12" s="241"/>
      <c r="F12" s="23" t="s">
        <v>51</v>
      </c>
      <c r="G12" s="42">
        <v>15000</v>
      </c>
      <c r="H12" s="40">
        <v>8</v>
      </c>
    </row>
    <row r="13" spans="1:8" ht="28.5" customHeight="1" x14ac:dyDescent="0.25">
      <c r="A13" s="243" t="s">
        <v>24</v>
      </c>
      <c r="B13" s="247" t="s">
        <v>25</v>
      </c>
      <c r="C13" s="8">
        <v>1</v>
      </c>
      <c r="D13" s="250">
        <v>6000</v>
      </c>
      <c r="E13" s="241">
        <v>9000</v>
      </c>
      <c r="F13" s="23" t="s">
        <v>51</v>
      </c>
      <c r="G13" s="42">
        <v>24000</v>
      </c>
      <c r="H13" s="40">
        <v>3</v>
      </c>
    </row>
    <row r="14" spans="1:8" ht="28.5" customHeight="1" x14ac:dyDescent="0.25">
      <c r="A14" s="244"/>
      <c r="B14" s="248"/>
      <c r="C14" s="8">
        <v>1</v>
      </c>
      <c r="D14" s="250"/>
      <c r="E14" s="241"/>
      <c r="F14" s="42">
        <v>15000</v>
      </c>
      <c r="G14" s="23" t="s">
        <v>51</v>
      </c>
      <c r="H14" s="40">
        <v>3</v>
      </c>
    </row>
    <row r="15" spans="1:8" ht="30" x14ac:dyDescent="0.25">
      <c r="A15" s="7" t="s">
        <v>8</v>
      </c>
      <c r="B15" s="3"/>
      <c r="C15" s="3"/>
      <c r="D15" s="36">
        <v>1400</v>
      </c>
      <c r="E15" s="34">
        <v>2700</v>
      </c>
      <c r="F15" s="23">
        <f t="shared" si="1"/>
        <v>4100</v>
      </c>
      <c r="G15" s="23">
        <f t="shared" si="1"/>
        <v>6800</v>
      </c>
      <c r="H15" s="40"/>
    </row>
    <row r="16" spans="1:8" x14ac:dyDescent="0.25">
      <c r="C16">
        <f>SUM(C11:C15)</f>
        <v>10</v>
      </c>
    </row>
    <row r="17" spans="1:8" ht="18.75" x14ac:dyDescent="0.25">
      <c r="A17" s="238" t="s">
        <v>27</v>
      </c>
      <c r="B17" s="238"/>
      <c r="C17" s="238"/>
      <c r="D17" s="238"/>
    </row>
    <row r="18" spans="1:8" ht="45" x14ac:dyDescent="0.25">
      <c r="A18" s="1" t="s">
        <v>1</v>
      </c>
      <c r="B18" s="1" t="s">
        <v>2</v>
      </c>
      <c r="C18" s="1" t="s">
        <v>50</v>
      </c>
      <c r="D18" s="1" t="s">
        <v>3</v>
      </c>
      <c r="E18" s="27" t="s">
        <v>45</v>
      </c>
      <c r="F18" s="27" t="s">
        <v>46</v>
      </c>
      <c r="G18" s="27" t="s">
        <v>48</v>
      </c>
    </row>
    <row r="19" spans="1:8" ht="45" customHeight="1" x14ac:dyDescent="0.25">
      <c r="A19" s="243" t="s">
        <v>4</v>
      </c>
      <c r="B19" s="254" t="s">
        <v>7</v>
      </c>
      <c r="C19" s="3">
        <v>10</v>
      </c>
      <c r="D19" s="256">
        <v>5000</v>
      </c>
      <c r="E19" s="239">
        <v>6000</v>
      </c>
      <c r="F19" s="42">
        <f t="shared" ref="F19:F21" si="2">SUM(D19+E19)</f>
        <v>11000</v>
      </c>
      <c r="G19" s="23" t="s">
        <v>51</v>
      </c>
      <c r="H19">
        <v>20</v>
      </c>
    </row>
    <row r="20" spans="1:8" x14ac:dyDescent="0.25">
      <c r="A20" s="244"/>
      <c r="B20" s="255"/>
      <c r="C20" s="3">
        <v>10</v>
      </c>
      <c r="D20" s="257"/>
      <c r="E20" s="240"/>
      <c r="F20" s="23" t="s">
        <v>51</v>
      </c>
      <c r="G20" s="42">
        <v>15000</v>
      </c>
      <c r="H20">
        <v>20</v>
      </c>
    </row>
    <row r="21" spans="1:8" ht="30" x14ac:dyDescent="0.25">
      <c r="A21" s="7" t="s">
        <v>8</v>
      </c>
      <c r="B21" s="3"/>
      <c r="C21" s="3"/>
      <c r="D21" s="37">
        <v>1400</v>
      </c>
      <c r="E21" s="34">
        <v>2700</v>
      </c>
      <c r="F21" s="23">
        <f t="shared" si="2"/>
        <v>4100</v>
      </c>
      <c r="G21" s="23">
        <v>5500</v>
      </c>
    </row>
    <row r="22" spans="1:8" x14ac:dyDescent="0.25">
      <c r="A22" s="4"/>
      <c r="B22" s="5"/>
      <c r="C22" s="5">
        <f>SUM(C19:C21)</f>
        <v>20</v>
      </c>
      <c r="D22" s="10"/>
      <c r="E22" s="10"/>
      <c r="F22" s="10"/>
      <c r="H22" s="41">
        <f>SUM(H3:H7,H11:H15,H19:H21)</f>
        <v>154</v>
      </c>
    </row>
    <row r="23" spans="1:8" ht="18.75" x14ac:dyDescent="0.25">
      <c r="A23" s="251" t="s">
        <v>0</v>
      </c>
      <c r="B23" s="251"/>
      <c r="C23" s="252"/>
      <c r="D23" s="252"/>
    </row>
    <row r="24" spans="1:8" ht="30" x14ac:dyDescent="0.25">
      <c r="A24" s="1" t="s">
        <v>1</v>
      </c>
      <c r="B24" s="1" t="s">
        <v>2</v>
      </c>
      <c r="C24" s="1" t="s">
        <v>47</v>
      </c>
    </row>
    <row r="25" spans="1:8" ht="30" x14ac:dyDescent="0.25">
      <c r="A25" s="2" t="s">
        <v>4</v>
      </c>
      <c r="B25" s="3" t="s">
        <v>5</v>
      </c>
      <c r="C25" s="23">
        <v>6000</v>
      </c>
    </row>
    <row r="26" spans="1:8" x14ac:dyDescent="0.25">
      <c r="A26" s="4"/>
      <c r="B26" s="5"/>
      <c r="C26" s="5"/>
      <c r="D26" s="6"/>
    </row>
    <row r="27" spans="1:8" ht="18.75" x14ac:dyDescent="0.25">
      <c r="A27" s="237" t="s">
        <v>6</v>
      </c>
      <c r="B27" s="238"/>
      <c r="C27" s="238"/>
      <c r="D27" s="238"/>
    </row>
    <row r="28" spans="1:8" ht="30" x14ac:dyDescent="0.25">
      <c r="A28" s="1" t="s">
        <v>1</v>
      </c>
      <c r="B28" s="1" t="s">
        <v>2</v>
      </c>
      <c r="C28" s="1" t="s">
        <v>47</v>
      </c>
    </row>
    <row r="29" spans="1:8" ht="45" x14ac:dyDescent="0.25">
      <c r="A29" s="7" t="s">
        <v>4</v>
      </c>
      <c r="B29" s="8" t="s">
        <v>7</v>
      </c>
      <c r="C29" s="25">
        <v>6000</v>
      </c>
    </row>
    <row r="30" spans="1:8" ht="30" x14ac:dyDescent="0.25">
      <c r="A30" s="7" t="s">
        <v>8</v>
      </c>
      <c r="B30" s="8"/>
      <c r="C30" s="25">
        <v>1400</v>
      </c>
    </row>
    <row r="31" spans="1:8" x14ac:dyDescent="0.25">
      <c r="A31" s="4"/>
      <c r="B31" s="5"/>
      <c r="C31" s="5"/>
    </row>
    <row r="32" spans="1:8" ht="18.75" x14ac:dyDescent="0.25">
      <c r="A32" s="258" t="s">
        <v>28</v>
      </c>
      <c r="B32" s="258"/>
      <c r="C32" s="258"/>
      <c r="D32" s="258"/>
    </row>
    <row r="33" spans="1:5" ht="30" x14ac:dyDescent="0.25">
      <c r="A33" s="1" t="s">
        <v>1</v>
      </c>
      <c r="B33" s="1" t="s">
        <v>2</v>
      </c>
      <c r="C33" s="1" t="s">
        <v>47</v>
      </c>
    </row>
    <row r="34" spans="1:5" ht="45" x14ac:dyDescent="0.25">
      <c r="A34" s="7" t="s">
        <v>29</v>
      </c>
      <c r="B34" s="3" t="s">
        <v>7</v>
      </c>
      <c r="C34" s="24">
        <v>8500</v>
      </c>
    </row>
    <row r="35" spans="1:5" ht="45" x14ac:dyDescent="0.25">
      <c r="A35" s="7" t="s">
        <v>30</v>
      </c>
      <c r="B35" s="3" t="s">
        <v>7</v>
      </c>
      <c r="C35" s="24">
        <v>8500</v>
      </c>
    </row>
    <row r="36" spans="1:5" ht="45" x14ac:dyDescent="0.25">
      <c r="A36" s="7" t="s">
        <v>31</v>
      </c>
      <c r="B36" s="3" t="s">
        <v>7</v>
      </c>
      <c r="C36" s="24">
        <v>7500</v>
      </c>
    </row>
    <row r="37" spans="1:5" ht="45" x14ac:dyDescent="0.25">
      <c r="A37" s="7" t="s">
        <v>32</v>
      </c>
      <c r="B37" s="3" t="s">
        <v>7</v>
      </c>
      <c r="C37" s="24">
        <v>7500</v>
      </c>
    </row>
    <row r="38" spans="1:5" ht="45" x14ac:dyDescent="0.25">
      <c r="A38" s="7" t="s">
        <v>33</v>
      </c>
      <c r="B38" s="3" t="s">
        <v>7</v>
      </c>
      <c r="C38" s="24">
        <v>11000</v>
      </c>
    </row>
    <row r="39" spans="1:5" ht="45" x14ac:dyDescent="0.25">
      <c r="A39" s="7" t="s">
        <v>34</v>
      </c>
      <c r="B39" s="3" t="s">
        <v>11</v>
      </c>
      <c r="C39" s="24">
        <v>14000</v>
      </c>
    </row>
    <row r="40" spans="1:5" ht="30" x14ac:dyDescent="0.25">
      <c r="A40" s="7" t="s">
        <v>8</v>
      </c>
      <c r="B40" s="3"/>
      <c r="C40" s="24">
        <v>1400</v>
      </c>
    </row>
    <row r="41" spans="1:5" x14ac:dyDescent="0.25">
      <c r="D41" s="38"/>
      <c r="E41" s="38"/>
    </row>
    <row r="43" spans="1:5" ht="18.75" x14ac:dyDescent="0.25">
      <c r="A43" s="237" t="s">
        <v>9</v>
      </c>
      <c r="B43" s="238"/>
      <c r="C43" s="238"/>
      <c r="D43" s="238"/>
      <c r="E43" s="238"/>
    </row>
    <row r="44" spans="1:5" ht="30" x14ac:dyDescent="0.25">
      <c r="A44" s="1" t="s">
        <v>1</v>
      </c>
      <c r="B44" s="1" t="s">
        <v>2</v>
      </c>
      <c r="C44" s="1" t="s">
        <v>47</v>
      </c>
    </row>
    <row r="45" spans="1:5" ht="45" x14ac:dyDescent="0.25">
      <c r="A45" s="7" t="s">
        <v>4</v>
      </c>
      <c r="B45" s="3" t="s">
        <v>7</v>
      </c>
      <c r="C45" s="20">
        <v>5000</v>
      </c>
    </row>
    <row r="46" spans="1:5" ht="45" x14ac:dyDescent="0.25">
      <c r="A46" s="9" t="s">
        <v>10</v>
      </c>
      <c r="B46" s="3" t="s">
        <v>11</v>
      </c>
      <c r="C46" s="20">
        <v>9000</v>
      </c>
    </row>
    <row r="47" spans="1:5" ht="45" x14ac:dyDescent="0.25">
      <c r="A47" s="7" t="s">
        <v>12</v>
      </c>
      <c r="B47" s="3" t="s">
        <v>13</v>
      </c>
      <c r="C47" s="20">
        <v>10000</v>
      </c>
    </row>
    <row r="48" spans="1:5" ht="45" x14ac:dyDescent="0.25">
      <c r="A48" s="7" t="s">
        <v>14</v>
      </c>
      <c r="B48" s="3" t="s">
        <v>15</v>
      </c>
      <c r="C48" s="24">
        <v>6000</v>
      </c>
    </row>
    <row r="49" spans="1:5" ht="30" x14ac:dyDescent="0.25">
      <c r="A49" s="7" t="s">
        <v>8</v>
      </c>
      <c r="B49" s="3"/>
      <c r="C49" s="24">
        <v>1400</v>
      </c>
    </row>
    <row r="51" spans="1:5" ht="18.75" x14ac:dyDescent="0.25">
      <c r="A51" s="238" t="s">
        <v>18</v>
      </c>
      <c r="B51" s="238"/>
      <c r="C51" s="238"/>
      <c r="D51" s="238"/>
      <c r="E51" s="238"/>
    </row>
    <row r="52" spans="1:5" ht="30" x14ac:dyDescent="0.25">
      <c r="A52" s="1" t="s">
        <v>1</v>
      </c>
      <c r="B52" s="1" t="s">
        <v>2</v>
      </c>
      <c r="C52" s="1" t="s">
        <v>47</v>
      </c>
    </row>
    <row r="53" spans="1:5" ht="45" x14ac:dyDescent="0.25">
      <c r="A53" s="7" t="s">
        <v>19</v>
      </c>
      <c r="B53" s="11" t="s">
        <v>7</v>
      </c>
      <c r="C53" s="24">
        <v>6000</v>
      </c>
    </row>
    <row r="54" spans="1:5" ht="30" x14ac:dyDescent="0.25">
      <c r="A54" s="7" t="s">
        <v>4</v>
      </c>
      <c r="B54" s="11" t="s">
        <v>20</v>
      </c>
      <c r="C54" s="20">
        <v>4000</v>
      </c>
    </row>
    <row r="55" spans="1:5" ht="30" x14ac:dyDescent="0.25">
      <c r="A55" s="7" t="s">
        <v>21</v>
      </c>
      <c r="B55" s="11" t="s">
        <v>22</v>
      </c>
      <c r="C55" s="24">
        <v>6000</v>
      </c>
    </row>
    <row r="56" spans="1:5" ht="30" x14ac:dyDescent="0.25">
      <c r="A56" s="7" t="s">
        <v>8</v>
      </c>
      <c r="B56" s="11"/>
      <c r="C56" s="24">
        <v>1400</v>
      </c>
    </row>
    <row r="58" spans="1:5" ht="18.75" x14ac:dyDescent="0.25">
      <c r="A58" s="238" t="s">
        <v>26</v>
      </c>
      <c r="B58" s="238"/>
      <c r="C58" s="238"/>
      <c r="D58" s="238"/>
      <c r="E58" s="238"/>
    </row>
    <row r="59" spans="1:5" ht="30" x14ac:dyDescent="0.25">
      <c r="A59" s="1" t="s">
        <v>1</v>
      </c>
      <c r="B59" s="1" t="s">
        <v>2</v>
      </c>
      <c r="C59" s="1" t="s">
        <v>47</v>
      </c>
    </row>
    <row r="60" spans="1:5" ht="30" x14ac:dyDescent="0.25">
      <c r="A60" s="7" t="s">
        <v>4</v>
      </c>
      <c r="B60" s="3" t="s">
        <v>20</v>
      </c>
      <c r="C60" s="24">
        <v>5000</v>
      </c>
    </row>
    <row r="62" spans="1:5" ht="18.75" x14ac:dyDescent="0.25">
      <c r="A62" s="259" t="s">
        <v>42</v>
      </c>
      <c r="B62" s="259"/>
      <c r="C62" s="31"/>
    </row>
    <row r="63" spans="1:5" ht="30" x14ac:dyDescent="0.25">
      <c r="A63" s="28" t="s">
        <v>1</v>
      </c>
      <c r="B63" s="1" t="s">
        <v>2</v>
      </c>
      <c r="C63" s="1" t="s">
        <v>47</v>
      </c>
    </row>
    <row r="64" spans="1:5" ht="30" x14ac:dyDescent="0.25">
      <c r="A64" s="29" t="s">
        <v>43</v>
      </c>
      <c r="B64" s="26" t="s">
        <v>44</v>
      </c>
      <c r="C64" s="30">
        <v>1600</v>
      </c>
    </row>
    <row r="65" spans="1:3" ht="30" x14ac:dyDescent="0.25">
      <c r="A65" s="29" t="s">
        <v>40</v>
      </c>
      <c r="B65" s="33" t="s">
        <v>20</v>
      </c>
      <c r="C65" s="30">
        <v>5000</v>
      </c>
    </row>
    <row r="66" spans="1:3" ht="30" x14ac:dyDescent="0.25">
      <c r="A66" s="29" t="s">
        <v>41</v>
      </c>
      <c r="B66" s="33" t="s">
        <v>22</v>
      </c>
      <c r="C66" s="30">
        <v>6000</v>
      </c>
    </row>
  </sheetData>
  <mergeCells count="30">
    <mergeCell ref="A32:D32"/>
    <mergeCell ref="A43:E43"/>
    <mergeCell ref="A51:E51"/>
    <mergeCell ref="A58:E58"/>
    <mergeCell ref="A62:B62"/>
    <mergeCell ref="A23:D23"/>
    <mergeCell ref="A27:D27"/>
    <mergeCell ref="A1:D1"/>
    <mergeCell ref="A9:D9"/>
    <mergeCell ref="A17:D17"/>
    <mergeCell ref="A3:A4"/>
    <mergeCell ref="B3:B4"/>
    <mergeCell ref="A5:A6"/>
    <mergeCell ref="B5:B6"/>
    <mergeCell ref="A19:A20"/>
    <mergeCell ref="B19:B20"/>
    <mergeCell ref="D3:D4"/>
    <mergeCell ref="D19:D20"/>
    <mergeCell ref="E19:E20"/>
    <mergeCell ref="E3:E4"/>
    <mergeCell ref="D5:D6"/>
    <mergeCell ref="E5:E6"/>
    <mergeCell ref="A13:A14"/>
    <mergeCell ref="A11:A12"/>
    <mergeCell ref="B11:B12"/>
    <mergeCell ref="B13:B14"/>
    <mergeCell ref="D11:D12"/>
    <mergeCell ref="E11:E12"/>
    <mergeCell ref="D13:D14"/>
    <mergeCell ref="E13:E14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19" sqref="A19"/>
    </sheetView>
  </sheetViews>
  <sheetFormatPr defaultRowHeight="15" x14ac:dyDescent="0.25"/>
  <cols>
    <col min="1" max="1" width="36" customWidth="1"/>
    <col min="2" max="2" width="18.7109375" customWidth="1"/>
    <col min="3" max="3" width="21.42578125" customWidth="1"/>
  </cols>
  <sheetData>
    <row r="1" spans="1:5" ht="19.5" thickBot="1" x14ac:dyDescent="0.35">
      <c r="A1" s="48" t="s">
        <v>52</v>
      </c>
      <c r="B1" s="46"/>
      <c r="C1" s="46"/>
    </row>
    <row r="2" spans="1:5" ht="34.5" thickBot="1" x14ac:dyDescent="0.3">
      <c r="A2" s="43" t="s">
        <v>53</v>
      </c>
      <c r="B2" s="44" t="s">
        <v>54</v>
      </c>
      <c r="C2" s="49" t="s">
        <v>61</v>
      </c>
      <c r="D2" s="51" t="s">
        <v>50</v>
      </c>
      <c r="E2" s="52" t="s">
        <v>64</v>
      </c>
    </row>
    <row r="3" spans="1:5" ht="15.75" thickBot="1" x14ac:dyDescent="0.3">
      <c r="A3" s="45" t="s">
        <v>55</v>
      </c>
      <c r="B3" s="53">
        <v>7000</v>
      </c>
      <c r="C3" s="53">
        <v>8000</v>
      </c>
      <c r="D3" s="50">
        <v>9</v>
      </c>
      <c r="E3" s="50">
        <f>SUM(D3*3)</f>
        <v>27</v>
      </c>
    </row>
    <row r="4" spans="1:5" ht="15.75" thickBot="1" x14ac:dyDescent="0.3">
      <c r="A4" s="45" t="s">
        <v>56</v>
      </c>
      <c r="B4" s="54">
        <v>4000</v>
      </c>
      <c r="C4" s="55">
        <v>5000</v>
      </c>
      <c r="D4" s="40">
        <v>6</v>
      </c>
      <c r="E4" s="40">
        <f>SUM(D4*2)</f>
        <v>12</v>
      </c>
    </row>
    <row r="5" spans="1:5" ht="15.75" thickBot="1" x14ac:dyDescent="0.3">
      <c r="A5" s="45" t="s">
        <v>57</v>
      </c>
      <c r="B5" s="54">
        <v>10000</v>
      </c>
      <c r="C5" s="55">
        <v>12000</v>
      </c>
      <c r="D5" s="40">
        <v>1</v>
      </c>
      <c r="E5" s="40">
        <f>SUM(D5*5)</f>
        <v>5</v>
      </c>
    </row>
    <row r="6" spans="1:5" ht="18.75" thickBot="1" x14ac:dyDescent="0.3">
      <c r="A6" s="47" t="s">
        <v>58</v>
      </c>
      <c r="D6">
        <f>SUM(D3:D5)</f>
        <v>16</v>
      </c>
      <c r="E6">
        <f>SUM(E3:E5)</f>
        <v>44</v>
      </c>
    </row>
    <row r="7" spans="1:5" ht="34.5" thickBot="1" x14ac:dyDescent="0.3">
      <c r="A7" s="43" t="s">
        <v>53</v>
      </c>
      <c r="B7" s="44" t="s">
        <v>54</v>
      </c>
      <c r="C7" s="44" t="s">
        <v>62</v>
      </c>
      <c r="D7" s="51" t="s">
        <v>50</v>
      </c>
      <c r="E7" s="52" t="s">
        <v>64</v>
      </c>
    </row>
    <row r="8" spans="1:5" ht="15.75" thickBot="1" x14ac:dyDescent="0.3">
      <c r="A8" s="45" t="s">
        <v>55</v>
      </c>
      <c r="B8" s="54">
        <v>5000</v>
      </c>
      <c r="C8" s="54">
        <v>6000</v>
      </c>
      <c r="D8" s="50">
        <v>9</v>
      </c>
      <c r="E8" s="50">
        <f>SUM(D8*3)</f>
        <v>27</v>
      </c>
    </row>
    <row r="9" spans="1:5" ht="15.75" thickBot="1" x14ac:dyDescent="0.3">
      <c r="A9" s="45" t="s">
        <v>56</v>
      </c>
      <c r="B9" s="54">
        <v>3000</v>
      </c>
      <c r="C9" s="54">
        <v>4000</v>
      </c>
      <c r="D9" s="40">
        <v>6</v>
      </c>
      <c r="E9" s="40">
        <f>SUM(D9*2)</f>
        <v>12</v>
      </c>
    </row>
    <row r="10" spans="1:5" ht="15.75" thickBot="1" x14ac:dyDescent="0.3">
      <c r="A10" s="45" t="s">
        <v>57</v>
      </c>
      <c r="B10" s="54">
        <v>8000</v>
      </c>
      <c r="C10" s="54">
        <v>10000</v>
      </c>
      <c r="D10" s="40">
        <v>1</v>
      </c>
      <c r="E10" s="40">
        <f>SUM(D10*5)</f>
        <v>5</v>
      </c>
    </row>
    <row r="11" spans="1:5" ht="18.75" thickBot="1" x14ac:dyDescent="0.3">
      <c r="A11" s="47" t="s">
        <v>59</v>
      </c>
      <c r="D11">
        <f>SUM(D8:D10)</f>
        <v>16</v>
      </c>
      <c r="E11">
        <f>SUM(E8:E10)</f>
        <v>44</v>
      </c>
    </row>
    <row r="12" spans="1:5" ht="28.5" customHeight="1" thickBot="1" x14ac:dyDescent="0.3">
      <c r="A12" s="43" t="s">
        <v>53</v>
      </c>
      <c r="B12" s="263" t="s">
        <v>63</v>
      </c>
      <c r="C12" s="264"/>
      <c r="D12" s="51" t="s">
        <v>50</v>
      </c>
      <c r="E12" s="52" t="s">
        <v>64</v>
      </c>
    </row>
    <row r="13" spans="1:5" ht="15.75" customHeight="1" thickBot="1" x14ac:dyDescent="0.3">
      <c r="A13" s="45" t="s">
        <v>55</v>
      </c>
      <c r="B13" s="260">
        <v>10000</v>
      </c>
      <c r="C13" s="261"/>
      <c r="D13" s="50">
        <v>9</v>
      </c>
      <c r="E13" s="50">
        <f>SUM(D13*3)</f>
        <v>27</v>
      </c>
    </row>
    <row r="14" spans="1:5" ht="15.75" customHeight="1" thickBot="1" x14ac:dyDescent="0.3">
      <c r="A14" s="45" t="s">
        <v>56</v>
      </c>
      <c r="B14" s="260">
        <v>6000</v>
      </c>
      <c r="C14" s="261"/>
      <c r="D14" s="40">
        <v>6</v>
      </c>
      <c r="E14" s="40">
        <f>SUM(D14*2)</f>
        <v>12</v>
      </c>
    </row>
    <row r="15" spans="1:5" ht="15.75" customHeight="1" thickBot="1" x14ac:dyDescent="0.3">
      <c r="A15" s="45" t="s">
        <v>57</v>
      </c>
      <c r="B15" s="260">
        <v>18000</v>
      </c>
      <c r="C15" s="261"/>
      <c r="D15" s="40">
        <v>1</v>
      </c>
      <c r="E15" s="40">
        <f>SUM(D15*5)</f>
        <v>5</v>
      </c>
    </row>
    <row r="16" spans="1:5" ht="18.75" thickBot="1" x14ac:dyDescent="0.3">
      <c r="A16" s="47" t="s">
        <v>60</v>
      </c>
      <c r="B16" s="262" t="s">
        <v>65</v>
      </c>
      <c r="C16" s="262"/>
      <c r="D16">
        <f>SUM(D13:D15)</f>
        <v>16</v>
      </c>
      <c r="E16">
        <f>SUM(E13:E15)</f>
        <v>44</v>
      </c>
    </row>
    <row r="17" spans="1:5" ht="33" customHeight="1" thickBot="1" x14ac:dyDescent="0.3">
      <c r="A17" s="43" t="s">
        <v>53</v>
      </c>
      <c r="B17" s="263" t="s">
        <v>63</v>
      </c>
      <c r="C17" s="264"/>
      <c r="D17" s="51" t="s">
        <v>50</v>
      </c>
      <c r="E17" s="52" t="s">
        <v>64</v>
      </c>
    </row>
    <row r="18" spans="1:5" ht="15.75" thickBot="1" x14ac:dyDescent="0.3">
      <c r="A18" s="45" t="s">
        <v>55</v>
      </c>
      <c r="B18" s="260">
        <v>20000</v>
      </c>
      <c r="C18" s="261"/>
      <c r="D18" s="50">
        <v>9</v>
      </c>
      <c r="E18" s="50">
        <f>SUM(D18*3)</f>
        <v>27</v>
      </c>
    </row>
    <row r="19" spans="1:5" ht="15.75" thickBot="1" x14ac:dyDescent="0.3">
      <c r="A19" s="45" t="s">
        <v>56</v>
      </c>
      <c r="B19" s="260">
        <v>12000</v>
      </c>
      <c r="C19" s="261"/>
      <c r="D19" s="40">
        <v>6</v>
      </c>
      <c r="E19" s="40">
        <f>SUM(D19*2)</f>
        <v>12</v>
      </c>
    </row>
    <row r="20" spans="1:5" ht="15.75" thickBot="1" x14ac:dyDescent="0.3">
      <c r="A20" s="45" t="s">
        <v>57</v>
      </c>
      <c r="B20" s="260">
        <v>36000</v>
      </c>
      <c r="C20" s="261"/>
      <c r="D20" s="40">
        <v>1</v>
      </c>
      <c r="E20" s="40">
        <f>SUM(D20*5)</f>
        <v>5</v>
      </c>
    </row>
    <row r="21" spans="1:5" x14ac:dyDescent="0.25">
      <c r="D21">
        <f>SUM(D18:D20)</f>
        <v>16</v>
      </c>
      <c r="E21">
        <f>SUM(E18:E20)</f>
        <v>44</v>
      </c>
    </row>
  </sheetData>
  <mergeCells count="9">
    <mergeCell ref="B18:C18"/>
    <mergeCell ref="B19:C19"/>
    <mergeCell ref="B20:C20"/>
    <mergeCell ref="B16:C16"/>
    <mergeCell ref="B12:C12"/>
    <mergeCell ref="B13:C13"/>
    <mergeCell ref="B14:C14"/>
    <mergeCell ref="B15:C15"/>
    <mergeCell ref="B17:C17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K7" sqref="K7"/>
    </sheetView>
  </sheetViews>
  <sheetFormatPr defaultRowHeight="15" x14ac:dyDescent="0.25"/>
  <cols>
    <col min="1" max="1" width="34.28515625" customWidth="1"/>
    <col min="2" max="2" width="20" customWidth="1"/>
    <col min="3" max="3" width="22.140625" customWidth="1"/>
    <col min="4" max="4" width="21.28515625" customWidth="1"/>
    <col min="5" max="5" width="14.42578125" customWidth="1"/>
  </cols>
  <sheetData>
    <row r="1" spans="1:5" x14ac:dyDescent="0.25">
      <c r="A1" s="266" t="s">
        <v>28</v>
      </c>
      <c r="B1" s="266"/>
      <c r="C1" s="266"/>
      <c r="D1" s="65"/>
    </row>
    <row r="2" spans="1:5" ht="45" x14ac:dyDescent="0.25">
      <c r="A2" s="67" t="s">
        <v>53</v>
      </c>
      <c r="B2" s="67" t="s">
        <v>2</v>
      </c>
      <c r="C2" s="67" t="s">
        <v>35</v>
      </c>
      <c r="D2" s="67" t="s">
        <v>82</v>
      </c>
    </row>
    <row r="3" spans="1:5" ht="30" customHeight="1" x14ac:dyDescent="0.25">
      <c r="A3" s="267" t="s">
        <v>72</v>
      </c>
      <c r="B3" s="269" t="s">
        <v>79</v>
      </c>
      <c r="C3" s="277">
        <v>35000</v>
      </c>
      <c r="D3" s="274">
        <v>0.1</v>
      </c>
    </row>
    <row r="4" spans="1:5" x14ac:dyDescent="0.25">
      <c r="A4" s="268"/>
      <c r="B4" s="270"/>
      <c r="C4" s="278"/>
      <c r="D4" s="275"/>
    </row>
    <row r="5" spans="1:5" x14ac:dyDescent="0.25">
      <c r="A5" s="267" t="s">
        <v>73</v>
      </c>
      <c r="B5" s="269" t="s">
        <v>79</v>
      </c>
      <c r="C5" s="272">
        <v>28000</v>
      </c>
      <c r="D5" s="275"/>
    </row>
    <row r="6" spans="1:5" x14ac:dyDescent="0.25">
      <c r="A6" s="268"/>
      <c r="B6" s="270"/>
      <c r="C6" s="273"/>
      <c r="D6" s="275"/>
    </row>
    <row r="7" spans="1:5" ht="38.25" x14ac:dyDescent="0.25">
      <c r="A7" s="61" t="s">
        <v>74</v>
      </c>
      <c r="B7" s="63" t="s">
        <v>80</v>
      </c>
      <c r="C7" s="70">
        <v>38000</v>
      </c>
      <c r="D7" s="275"/>
    </row>
    <row r="8" spans="1:5" ht="36" x14ac:dyDescent="0.25">
      <c r="A8" s="267" t="s">
        <v>81</v>
      </c>
      <c r="B8" s="56" t="s">
        <v>78</v>
      </c>
      <c r="C8" s="271">
        <v>50000</v>
      </c>
      <c r="D8" s="275"/>
    </row>
    <row r="9" spans="1:5" ht="36" x14ac:dyDescent="0.25">
      <c r="A9" s="268"/>
      <c r="B9" s="56" t="s">
        <v>78</v>
      </c>
      <c r="C9" s="271"/>
      <c r="D9" s="276"/>
    </row>
    <row r="10" spans="1:5" x14ac:dyDescent="0.25">
      <c r="A10" s="265" t="s">
        <v>83</v>
      </c>
      <c r="B10" s="265"/>
      <c r="C10" s="265"/>
      <c r="D10" s="265"/>
    </row>
    <row r="11" spans="1:5" s="64" customFormat="1" x14ac:dyDescent="0.25">
      <c r="A11" s="69"/>
      <c r="B11" s="69"/>
      <c r="C11" s="69"/>
      <c r="D11" s="69"/>
    </row>
    <row r="12" spans="1:5" s="64" customFormat="1" x14ac:dyDescent="0.25">
      <c r="A12" s="60" t="s">
        <v>67</v>
      </c>
      <c r="B12" s="59"/>
      <c r="C12"/>
      <c r="D12"/>
    </row>
    <row r="13" spans="1:5" s="64" customFormat="1" ht="60" x14ac:dyDescent="0.25">
      <c r="A13" s="67" t="s">
        <v>1</v>
      </c>
      <c r="B13" s="67" t="s">
        <v>2</v>
      </c>
      <c r="C13" s="67" t="s">
        <v>35</v>
      </c>
      <c r="D13" s="67" t="s">
        <v>84</v>
      </c>
      <c r="E13" s="67" t="s">
        <v>82</v>
      </c>
    </row>
    <row r="14" spans="1:5" s="64" customFormat="1" ht="38.25" x14ac:dyDescent="0.25">
      <c r="A14" s="62" t="s">
        <v>77</v>
      </c>
      <c r="B14" s="63" t="s">
        <v>87</v>
      </c>
      <c r="C14" s="77">
        <v>50000</v>
      </c>
      <c r="D14" s="78">
        <v>30000</v>
      </c>
      <c r="E14" s="76">
        <v>0.1</v>
      </c>
    </row>
    <row r="15" spans="1:5" s="64" customFormat="1" x14ac:dyDescent="0.25">
      <c r="A15" s="71"/>
      <c r="B15" s="72"/>
      <c r="C15" s="74"/>
      <c r="D15" s="73"/>
    </row>
    <row r="16" spans="1:5" s="64" customFormat="1" x14ac:dyDescent="0.25">
      <c r="A16" s="265" t="s">
        <v>83</v>
      </c>
      <c r="B16" s="265"/>
      <c r="C16" s="265"/>
      <c r="D16" s="265"/>
    </row>
    <row r="17" spans="1:5" s="64" customFormat="1" x14ac:dyDescent="0.25">
      <c r="A17" s="265" t="s">
        <v>85</v>
      </c>
      <c r="B17" s="265"/>
      <c r="C17" s="69"/>
      <c r="D17" s="69"/>
    </row>
    <row r="18" spans="1:5" x14ac:dyDescent="0.25">
      <c r="A18" s="65"/>
      <c r="B18" s="65"/>
      <c r="C18" s="65"/>
      <c r="D18" s="65"/>
    </row>
    <row r="19" spans="1:5" x14ac:dyDescent="0.25">
      <c r="A19" s="68" t="s">
        <v>16</v>
      </c>
      <c r="B19" s="65"/>
      <c r="C19" s="65"/>
      <c r="D19" s="65"/>
    </row>
    <row r="20" spans="1:5" ht="75" x14ac:dyDescent="0.25">
      <c r="A20" s="67" t="s">
        <v>1</v>
      </c>
      <c r="B20" s="67" t="s">
        <v>2</v>
      </c>
      <c r="C20" s="67" t="s">
        <v>38</v>
      </c>
      <c r="D20" s="67" t="s">
        <v>39</v>
      </c>
      <c r="E20" s="67" t="s">
        <v>84</v>
      </c>
    </row>
    <row r="21" spans="1:5" ht="60" x14ac:dyDescent="0.25">
      <c r="A21" s="66" t="s">
        <v>4</v>
      </c>
      <c r="B21" s="66" t="s">
        <v>7</v>
      </c>
      <c r="C21" s="77">
        <v>25000</v>
      </c>
      <c r="D21" s="77">
        <v>30000</v>
      </c>
      <c r="E21" s="78">
        <v>20000</v>
      </c>
    </row>
    <row r="22" spans="1:5" ht="60" x14ac:dyDescent="0.25">
      <c r="A22" s="66" t="s">
        <v>17</v>
      </c>
      <c r="B22" s="66" t="s">
        <v>11</v>
      </c>
      <c r="C22" s="77">
        <v>30000</v>
      </c>
      <c r="D22" s="77">
        <v>40000</v>
      </c>
      <c r="E22" s="79">
        <v>25000</v>
      </c>
    </row>
    <row r="23" spans="1:5" x14ac:dyDescent="0.25">
      <c r="A23" s="65"/>
      <c r="B23" s="65"/>
      <c r="C23" s="65"/>
      <c r="D23" s="65"/>
    </row>
    <row r="24" spans="1:5" x14ac:dyDescent="0.25">
      <c r="A24" s="265"/>
      <c r="B24" s="265"/>
      <c r="C24" s="65"/>
      <c r="D24" s="65"/>
    </row>
    <row r="28" spans="1:5" x14ac:dyDescent="0.25">
      <c r="A28" s="75" t="s">
        <v>86</v>
      </c>
    </row>
  </sheetData>
  <mergeCells count="14">
    <mergeCell ref="A17:B17"/>
    <mergeCell ref="A24:B24"/>
    <mergeCell ref="A16:D16"/>
    <mergeCell ref="A1:C1"/>
    <mergeCell ref="A10:D10"/>
    <mergeCell ref="A3:A4"/>
    <mergeCell ref="B3:B4"/>
    <mergeCell ref="A5:A6"/>
    <mergeCell ref="B5:B6"/>
    <mergeCell ref="A8:A9"/>
    <mergeCell ref="C8:C9"/>
    <mergeCell ref="C5:C6"/>
    <mergeCell ref="D3:D9"/>
    <mergeCell ref="C3:C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новый год 2022</vt:lpstr>
      <vt:lpstr>рождество</vt:lpstr>
      <vt:lpstr>Длительное проживание</vt:lpstr>
      <vt:lpstr>гостиница уикенд</vt:lpstr>
      <vt:lpstr>3 павильон все</vt:lpstr>
      <vt:lpstr>длительное проживание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2021-07-02T08:55:17Z</dcterms:modified>
</cp:coreProperties>
</file>