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Высокий сезон" sheetId="1" r:id="rId1"/>
    <sheet name="Низкий сезон" sheetId="2" r:id="rId2"/>
    <sheet name="Праздничный период" sheetId="3" r:id="rId3"/>
    <sheet name="Длительное проживание" sheetId="4" state="hidden" r:id="rId4"/>
    <sheet name="гостиница уикенд" sheetId="6" state="hidden" r:id="rId5"/>
    <sheet name="3 павильон все" sheetId="7" state="hidden" r:id="rId6"/>
    <sheet name="длительное проживание " sheetId="9" state="hidden" r:id="rId7"/>
    <sheet name="под индивидуальные мероприятия " sheetId="14" r:id="rId8"/>
    <sheet name="НГ 2020" sheetId="10" r:id="rId9"/>
    <sheet name="рождество 2020" sheetId="11" r:id="rId10"/>
    <sheet name="масленица 2020" sheetId="12" r:id="rId11"/>
    <sheet name="май 2019" sheetId="13" r:id="rId12"/>
  </sheets>
  <calcPr calcId="152511"/>
</workbook>
</file>

<file path=xl/calcChain.xml><?xml version="1.0" encoding="utf-8"?>
<calcChain xmlns="http://schemas.openxmlformats.org/spreadsheetml/2006/main">
  <c r="D76" i="14" l="1"/>
  <c r="D63" i="14"/>
  <c r="D38" i="14"/>
  <c r="D29" i="14"/>
  <c r="D22" i="14"/>
  <c r="B45" i="10" l="1"/>
  <c r="G99" i="13" l="1"/>
  <c r="G98" i="13"/>
  <c r="G95" i="13"/>
  <c r="G94" i="13"/>
  <c r="G93" i="13"/>
  <c r="G86" i="13"/>
  <c r="G85" i="13"/>
  <c r="G77" i="13"/>
  <c r="G76" i="13"/>
  <c r="G75" i="13"/>
  <c r="G74" i="13"/>
  <c r="G73" i="13"/>
  <c r="G72" i="13"/>
  <c r="G66" i="13"/>
  <c r="G65" i="13"/>
  <c r="G64" i="13"/>
  <c r="G63" i="13"/>
  <c r="G62" i="13"/>
  <c r="G55" i="13"/>
  <c r="G54" i="13"/>
  <c r="G47" i="13"/>
  <c r="G46" i="13"/>
  <c r="G39" i="13"/>
  <c r="G38" i="13"/>
  <c r="G37" i="13"/>
  <c r="G36" i="13"/>
  <c r="G22" i="13"/>
  <c r="G21" i="13"/>
  <c r="G20" i="13"/>
  <c r="G19" i="13"/>
  <c r="G18" i="13"/>
  <c r="G17" i="13"/>
  <c r="G11" i="13"/>
  <c r="G7" i="13"/>
  <c r="F99" i="13"/>
  <c r="F98" i="13"/>
  <c r="F95" i="13"/>
  <c r="F94" i="13"/>
  <c r="F93" i="13"/>
  <c r="F86" i="13"/>
  <c r="F85" i="13"/>
  <c r="F77" i="13"/>
  <c r="F76" i="13"/>
  <c r="F75" i="13"/>
  <c r="F74" i="13"/>
  <c r="F73" i="13"/>
  <c r="F72" i="13"/>
  <c r="F66" i="13"/>
  <c r="F65" i="13"/>
  <c r="F64" i="13"/>
  <c r="F63" i="13"/>
  <c r="F62" i="13"/>
  <c r="F55" i="13"/>
  <c r="F54" i="13"/>
  <c r="F47" i="13"/>
  <c r="F46" i="13"/>
  <c r="F39" i="13"/>
  <c r="F38" i="13"/>
  <c r="F37" i="13"/>
  <c r="F36" i="13"/>
  <c r="F29" i="13"/>
  <c r="F28" i="13"/>
  <c r="F22" i="13"/>
  <c r="F21" i="13"/>
  <c r="F20" i="13"/>
  <c r="F19" i="13"/>
  <c r="F18" i="13"/>
  <c r="F17" i="13"/>
  <c r="F11" i="13"/>
  <c r="F7" i="13"/>
  <c r="E80" i="13"/>
  <c r="E69" i="13"/>
  <c r="E42" i="13"/>
  <c r="E32" i="13"/>
  <c r="E25" i="13"/>
  <c r="D82" i="12" l="1"/>
  <c r="D70" i="12"/>
  <c r="D43" i="12"/>
  <c r="D33" i="12"/>
  <c r="D26" i="12"/>
  <c r="D99" i="11" l="1"/>
  <c r="C99" i="11" l="1"/>
  <c r="C90" i="11"/>
  <c r="C80" i="11"/>
  <c r="C68" i="11"/>
  <c r="C57" i="11"/>
  <c r="C49" i="11"/>
  <c r="C41" i="11"/>
  <c r="C31" i="11"/>
  <c r="C24" i="11"/>
  <c r="C12" i="11"/>
  <c r="C6" i="11"/>
  <c r="D80" i="11"/>
  <c r="D68" i="11"/>
  <c r="D41" i="11"/>
  <c r="D31" i="11"/>
  <c r="D24" i="11"/>
  <c r="B71" i="10" l="1"/>
  <c r="B67" i="10"/>
  <c r="B69" i="10" l="1"/>
  <c r="B65" i="10"/>
  <c r="B63" i="10"/>
  <c r="E86" i="3"/>
  <c r="D86" i="1" l="1"/>
  <c r="B29" i="10" l="1"/>
  <c r="B40" i="10"/>
  <c r="B47" i="10"/>
  <c r="B52" i="10"/>
  <c r="B57" i="10"/>
  <c r="B83" i="10" l="1"/>
  <c r="B17" i="10"/>
  <c r="D94" i="1" l="1"/>
  <c r="E74" i="3" l="1"/>
  <c r="D77" i="2"/>
  <c r="D73" i="1"/>
  <c r="E32" i="1" l="1"/>
  <c r="E47" i="3" l="1"/>
  <c r="E37" i="3"/>
  <c r="E30" i="3"/>
  <c r="D50" i="2" l="1"/>
  <c r="D41" i="2"/>
  <c r="D33" i="2"/>
  <c r="D39" i="1" l="1"/>
  <c r="D32" i="1" l="1"/>
  <c r="D48" i="1"/>
  <c r="D21" i="7" l="1"/>
  <c r="E20" i="7"/>
  <c r="E19" i="7"/>
  <c r="E18" i="7"/>
  <c r="D16" i="7"/>
  <c r="E15" i="7"/>
  <c r="E14" i="7"/>
  <c r="E13" i="7"/>
  <c r="D11" i="7"/>
  <c r="E10" i="7"/>
  <c r="E9" i="7"/>
  <c r="E8" i="7"/>
  <c r="D6" i="7"/>
  <c r="E5" i="7"/>
  <c r="E4" i="7"/>
  <c r="E3" i="7"/>
  <c r="E6" i="7" l="1"/>
  <c r="E11" i="7"/>
  <c r="E21" i="7"/>
  <c r="E16" i="7"/>
  <c r="C16" i="6"/>
  <c r="C22" i="6"/>
  <c r="C8" i="6"/>
  <c r="H22" i="6"/>
  <c r="F21" i="6" l="1"/>
  <c r="F19" i="6"/>
  <c r="F15" i="6"/>
  <c r="G15" i="6" s="1"/>
  <c r="F11" i="6"/>
  <c r="F7" i="6"/>
</calcChain>
</file>

<file path=xl/sharedStrings.xml><?xml version="1.0" encoding="utf-8"?>
<sst xmlns="http://schemas.openxmlformats.org/spreadsheetml/2006/main" count="1735" uniqueCount="269">
  <si>
    <t>дата по</t>
  </si>
  <si>
    <t>Беларусь</t>
  </si>
  <si>
    <t>Категория номера</t>
  </si>
  <si>
    <t>Размещение</t>
  </si>
  <si>
    <t>Будни</t>
  </si>
  <si>
    <t>Выходные</t>
  </si>
  <si>
    <t>Стандарт двухместный</t>
  </si>
  <si>
    <t>двухместное (без доп. мест)</t>
  </si>
  <si>
    <t>Украина</t>
  </si>
  <si>
    <t>двухместное (возможность установки доп. места)</t>
  </si>
  <si>
    <t>Дополнительное место</t>
  </si>
  <si>
    <t>Русское Подворье</t>
  </si>
  <si>
    <t>Стандарт четырехместный</t>
  </si>
  <si>
    <t>четырехместное (возможность установки доп. места)</t>
  </si>
  <si>
    <t>Семейный  двухэтажный</t>
  </si>
  <si>
    <t>с возможностью размещения 6-ти человек</t>
  </si>
  <si>
    <t>Четырехместный ярусный эконом</t>
  </si>
  <si>
    <t>четырехместный (возможность установки доп. места)</t>
  </si>
  <si>
    <t>Сибирия</t>
  </si>
  <si>
    <t>Стандарт четырехместный двухкомнатный</t>
  </si>
  <si>
    <t>Караван Сарай (эконом-класс)</t>
  </si>
  <si>
    <t>Двухместный улучшенный</t>
  </si>
  <si>
    <t>двухместное</t>
  </si>
  <si>
    <t>Стандарт   четырехместный</t>
  </si>
  <si>
    <t>четырехместный</t>
  </si>
  <si>
    <t>Шри-Ланка</t>
  </si>
  <si>
    <t>Стандарт двухкомнатный</t>
  </si>
  <si>
    <t>трехместное  (возможность установки доп. места)</t>
  </si>
  <si>
    <t>Непал</t>
  </si>
  <si>
    <t>Индия</t>
  </si>
  <si>
    <t>Гималайский Дом</t>
  </si>
  <si>
    <t>1-комнатные апартаменты</t>
  </si>
  <si>
    <t>1 комнатная студия</t>
  </si>
  <si>
    <t>1-комнатные апартаменты со световодом</t>
  </si>
  <si>
    <t>1 комнатная студия со световодом</t>
  </si>
  <si>
    <t>2-х комнатные апартаменты</t>
  </si>
  <si>
    <t>3-х комнатные апартаменты</t>
  </si>
  <si>
    <t>стоимость за месяц проживания</t>
  </si>
  <si>
    <t>скидка для партнеров/арендаторов</t>
  </si>
  <si>
    <t>четырехместное</t>
  </si>
  <si>
    <t>Стоимость (номер)/месяц</t>
  </si>
  <si>
    <t>Стоимость (номер)/месяц - только летние месяцы и декабрь-январь</t>
  </si>
  <si>
    <t>2-х местный комфорт</t>
  </si>
  <si>
    <t>4-х местный комфорт</t>
  </si>
  <si>
    <t>Хосте "Круиз"</t>
  </si>
  <si>
    <t>Стоимость  с человека</t>
  </si>
  <si>
    <t>Койко место</t>
  </si>
  <si>
    <t>уикенд</t>
  </si>
  <si>
    <t>стоимость пакета.</t>
  </si>
  <si>
    <t>на дни уикенда</t>
  </si>
  <si>
    <t>пятница воскресенье</t>
  </si>
  <si>
    <t xml:space="preserve">вместительность </t>
  </si>
  <si>
    <t>кол-во номеров</t>
  </si>
  <si>
    <t>нет</t>
  </si>
  <si>
    <t>высоий сезон</t>
  </si>
  <si>
    <t>категория номера</t>
  </si>
  <si>
    <r>
      <t xml:space="preserve">Стоимость </t>
    </r>
    <r>
      <rPr>
        <b/>
        <sz val="9"/>
        <color theme="1"/>
        <rFont val="Tahoma"/>
        <family val="2"/>
        <charset val="204"/>
      </rPr>
      <t>в будни</t>
    </r>
    <r>
      <rPr>
        <sz val="9"/>
        <color theme="1"/>
        <rFont val="Tahoma"/>
        <family val="2"/>
        <charset val="204"/>
      </rPr>
      <t xml:space="preserve"> за номер, руб.</t>
    </r>
  </si>
  <si>
    <t>Площадь 46,5-44,5 кв.м. на 3 чел.</t>
  </si>
  <si>
    <t>Площадь 15,5 кв.м. на 2 чел.</t>
  </si>
  <si>
    <t>Площадь 67 кв.м. на 5 чел.</t>
  </si>
  <si>
    <t>низкий сезон</t>
  </si>
  <si>
    <t>праздничный сезон</t>
  </si>
  <si>
    <t>Новый год 2016-17</t>
  </si>
  <si>
    <r>
      <t xml:space="preserve">Стоимость </t>
    </r>
    <r>
      <rPr>
        <b/>
        <sz val="9"/>
        <color theme="1"/>
        <rFont val="Tahoma"/>
        <family val="2"/>
        <charset val="204"/>
      </rPr>
      <t xml:space="preserve">в выходные </t>
    </r>
    <r>
      <rPr>
        <sz val="9"/>
        <color theme="1"/>
        <rFont val="Tahoma"/>
        <family val="2"/>
        <charset val="204"/>
      </rPr>
      <t xml:space="preserve"> за номер, руб.</t>
    </r>
  </si>
  <si>
    <r>
      <t xml:space="preserve">Стоимость </t>
    </r>
    <r>
      <rPr>
        <b/>
        <sz val="9"/>
        <color theme="1"/>
        <rFont val="Tahoma"/>
        <family val="2"/>
        <charset val="204"/>
      </rPr>
      <t xml:space="preserve">в выходные </t>
    </r>
    <r>
      <rPr>
        <sz val="9"/>
        <color theme="1"/>
        <rFont val="Tahoma"/>
        <family val="2"/>
        <charset val="204"/>
      </rPr>
      <t>за номер, руб.</t>
    </r>
  </si>
  <si>
    <r>
      <t>Стоимость</t>
    </r>
    <r>
      <rPr>
        <sz val="9"/>
        <color theme="1"/>
        <rFont val="Tahoma"/>
        <family val="2"/>
        <charset val="204"/>
      </rPr>
      <t xml:space="preserve"> за номер, руб.</t>
    </r>
  </si>
  <si>
    <t>всего вместительность</t>
  </si>
  <si>
    <t>2-е суток</t>
  </si>
  <si>
    <t>Гостиница «Юго-Восточная Азия»</t>
  </si>
  <si>
    <t>Гостиница «Восточная Азия»</t>
  </si>
  <si>
    <t>детская кроватка</t>
  </si>
  <si>
    <t>Хостел "Круиз"</t>
  </si>
  <si>
    <t>примечание</t>
  </si>
  <si>
    <t>2-х местная каюта</t>
  </si>
  <si>
    <t>Полесье (дерево – сруб)
№1 - 1 двуспальная кровать
№2 - 2 односпальные кровати
Подолье (дерево – сруб)
№1 - 1 двуспальная кровать
№2 - 2 односпальные кровати
Полтава (хата мазанка)
№1 - 2 односпальные кровати
№2 - 1 двуспальная кровать
Таврия (хата мазанка)
№1 - 2 односпальные кровати
№2 - 1 двуспальная кровать</t>
  </si>
  <si>
    <t>11, 12, 13, 14, 16, 17, 18, 19, 21 22, 23, 27, 28, 29, 30, 31, 32, 33, 34, 35, 36</t>
  </si>
  <si>
    <t>15, 20</t>
  </si>
  <si>
    <t>1, 2, 5, 10</t>
  </si>
  <si>
    <t>3, 4, 6, 7, 8, 9</t>
  </si>
  <si>
    <t>25, 26</t>
  </si>
  <si>
    <t>1, 2, 3, 5, 6, 7, 8, 10, 11, 12, 13, 14, 16, 17, 18, 19, 20, 22</t>
  </si>
  <si>
    <t>Стандарт 2х-местный</t>
  </si>
  <si>
    <t>208, 209, 210, 211, 212, 214</t>
  </si>
  <si>
    <t>216, 217, 218, 219, 220, 221</t>
  </si>
  <si>
    <t>201, 202, 203, 204, 205, 206, 207, 208, 222, 223</t>
  </si>
  <si>
    <t>1,2,4,5,6,7,8,9</t>
  </si>
  <si>
    <t>Номера 1,2,3,5,6,7,10,11,12,13,14,15,16, 18,20,21,23,24,25,26,27, 30,31,32,33,34,35, 37</t>
  </si>
  <si>
    <t>1,3,5,7,9,10,11,13,15,17,,21,23,25,27,29,31,33,35,37</t>
  </si>
  <si>
    <t>2,4,6,10,14,20,24,26,28,32,34,36,</t>
  </si>
  <si>
    <t>Итого номеров</t>
  </si>
  <si>
    <t xml:space="preserve">Итого номеров </t>
  </si>
  <si>
    <t>3-х местная каюта</t>
  </si>
  <si>
    <t>цена</t>
  </si>
  <si>
    <t>Номера: 4,8,9,17, 22,28,29,36,38</t>
  </si>
  <si>
    <t>Стандарт 2х местный</t>
  </si>
  <si>
    <t xml:space="preserve">стандарт 4х местный </t>
  </si>
  <si>
    <t>204, 215.</t>
  </si>
  <si>
    <t>комфорт 2-х местный</t>
  </si>
  <si>
    <t>апартаменты</t>
  </si>
  <si>
    <t>апартаменты со световодом</t>
  </si>
  <si>
    <t>апартаменты (1 спальня)</t>
  </si>
  <si>
    <t>стандарт 2-х местный</t>
  </si>
  <si>
    <t>4-х местная каюта</t>
  </si>
  <si>
    <t>Комфорт 2-х местный</t>
  </si>
  <si>
    <t>Семейный апартаменты (2 спальни)</t>
  </si>
  <si>
    <t>10,11,15,16,23,24,25,26,27,28,29</t>
  </si>
  <si>
    <t>30,31,32,33,34,35,36</t>
  </si>
  <si>
    <t>стандарт 4-х местный</t>
  </si>
  <si>
    <t>(1, 3)</t>
  </si>
  <si>
    <t xml:space="preserve">(12,13,14,37,9,17,18,19,20,21,22) </t>
  </si>
  <si>
    <t xml:space="preserve">
3 номера (№ 2,4,5) - 1 двуспальная кровать
2 номера (№ 1,3)    - 2 односпальные кровати</t>
  </si>
  <si>
    <t>нумерация номеров</t>
  </si>
  <si>
    <r>
      <rPr>
        <b/>
        <sz val="9"/>
        <color rgb="FF000000"/>
        <rFont val="Calibri"/>
        <family val="2"/>
        <charset val="204"/>
        <scheme val="minor"/>
      </rPr>
      <t xml:space="preserve">двухместное   </t>
    </r>
    <r>
      <rPr>
        <sz val="9"/>
        <color rgb="FF000000"/>
        <rFont val="Calibri"/>
        <family val="2"/>
        <charset val="204"/>
        <scheme val="minor"/>
      </rPr>
      <t xml:space="preserve">              (возможность установки 1 доп. места в номер) </t>
    </r>
  </si>
  <si>
    <r>
      <rPr>
        <b/>
        <sz val="9"/>
        <color theme="1"/>
        <rFont val="Calibri"/>
        <family val="2"/>
        <charset val="204"/>
        <scheme val="minor"/>
      </rPr>
      <t xml:space="preserve">двухместное      </t>
    </r>
    <r>
      <rPr>
        <sz val="9"/>
        <color theme="1"/>
        <rFont val="Calibri"/>
        <family val="2"/>
        <charset val="204"/>
        <scheme val="minor"/>
      </rPr>
      <t xml:space="preserve">                   (без доп. мест)</t>
    </r>
  </si>
  <si>
    <r>
      <rPr>
        <b/>
        <sz val="9"/>
        <color rgb="FF000000"/>
        <rFont val="Calibri"/>
        <family val="2"/>
        <charset val="204"/>
        <scheme val="minor"/>
      </rPr>
      <t>двухместное</t>
    </r>
    <r>
      <rPr>
        <sz val="9"/>
        <color rgb="FF000000"/>
        <rFont val="Calibri"/>
        <family val="2"/>
        <charset val="204"/>
        <scheme val="minor"/>
      </rPr>
      <t xml:space="preserve">                   (возможность установки доп. места, при этом выноситься стол)</t>
    </r>
  </si>
  <si>
    <r>
      <rPr>
        <b/>
        <sz val="9"/>
        <color rgb="FF000000"/>
        <rFont val="Calibri"/>
        <family val="2"/>
        <charset val="204"/>
        <scheme val="minor"/>
      </rPr>
      <t>четырехместное</t>
    </r>
    <r>
      <rPr>
        <sz val="9"/>
        <color rgb="FF000000"/>
        <rFont val="Calibri"/>
        <family val="2"/>
        <charset val="204"/>
        <scheme val="minor"/>
      </rPr>
      <t xml:space="preserve">                        ( без возможности  установки доп. места) </t>
    </r>
  </si>
  <si>
    <r>
      <rPr>
        <b/>
        <sz val="9"/>
        <color rgb="FF000000"/>
        <rFont val="Calibri"/>
        <family val="2"/>
        <charset val="204"/>
        <scheme val="minor"/>
      </rPr>
      <t xml:space="preserve">четырехместное     </t>
    </r>
    <r>
      <rPr>
        <sz val="9"/>
        <color rgb="FF000000"/>
        <rFont val="Calibri"/>
        <family val="2"/>
        <charset val="204"/>
        <scheme val="minor"/>
      </rPr>
      <t xml:space="preserve">                          ( с возможностью установки доп. места) </t>
    </r>
  </si>
  <si>
    <r>
      <rPr>
        <b/>
        <sz val="9"/>
        <color rgb="FF000000"/>
        <rFont val="Calibri"/>
        <family val="2"/>
        <charset val="204"/>
        <scheme val="minor"/>
      </rPr>
      <t xml:space="preserve">четырехместное </t>
    </r>
    <r>
      <rPr>
        <sz val="9"/>
        <color rgb="FF000000"/>
        <rFont val="Calibri"/>
        <family val="2"/>
        <charset val="204"/>
        <scheme val="minor"/>
      </rPr>
      <t xml:space="preserve">                             ( с возможностью установки доп. места) </t>
    </r>
  </si>
  <si>
    <t>Комфорт 4-х местный</t>
  </si>
  <si>
    <r>
      <rPr>
        <b/>
        <sz val="9"/>
        <color rgb="FF000000"/>
        <rFont val="Calibri"/>
        <family val="2"/>
        <charset val="204"/>
        <scheme val="minor"/>
      </rPr>
      <t>двухместное</t>
    </r>
    <r>
      <rPr>
        <sz val="9"/>
        <color rgb="FF000000"/>
        <rFont val="Calibri"/>
        <family val="2"/>
        <charset val="204"/>
        <scheme val="minor"/>
      </rPr>
      <t xml:space="preserve">                   (возможность установки доп. места, )</t>
    </r>
  </si>
  <si>
    <t xml:space="preserve"> 1,2,3,5,6,7,10,11,12,13,14,15,16, 18,20,21,23,24,25,26,27, 30,31,32,33,34,35, 37</t>
  </si>
  <si>
    <t xml:space="preserve"> 4,8,9,17, 22,28,29,36,38</t>
  </si>
  <si>
    <r>
      <rPr>
        <b/>
        <sz val="9"/>
        <color theme="1"/>
        <rFont val="Calibri"/>
        <family val="2"/>
        <charset val="204"/>
        <scheme val="minor"/>
      </rPr>
      <t xml:space="preserve">двухместное     </t>
    </r>
    <r>
      <rPr>
        <sz val="9"/>
        <color theme="1"/>
        <rFont val="Calibri"/>
        <family val="2"/>
        <charset val="204"/>
        <scheme val="minor"/>
      </rPr>
      <t xml:space="preserve">  (возможность установки доп. места)</t>
    </r>
  </si>
  <si>
    <r>
      <rPr>
        <b/>
        <sz val="9"/>
        <color rgb="FF000000"/>
        <rFont val="Calibri"/>
        <family val="2"/>
        <charset val="204"/>
        <scheme val="minor"/>
      </rPr>
      <t>четырехместное</t>
    </r>
    <r>
      <rPr>
        <sz val="9"/>
        <color rgb="FF000000"/>
        <rFont val="Calibri"/>
        <family val="2"/>
        <charset val="204"/>
        <scheme val="minor"/>
      </rPr>
      <t xml:space="preserve">                        (без вохможности установки  доп. места)</t>
    </r>
  </si>
  <si>
    <t>4, 9, 15, 21</t>
  </si>
  <si>
    <t xml:space="preserve">                  308, 309, 310, 313, 314, 315, 316, 317, 318, 320, 322, 323</t>
  </si>
  <si>
    <t xml:space="preserve">                311, 312, 319, 321.</t>
  </si>
  <si>
    <r>
      <rPr>
        <b/>
        <sz val="10"/>
        <color theme="1"/>
        <rFont val="Calibri"/>
        <family val="2"/>
        <charset val="204"/>
        <scheme val="minor"/>
      </rPr>
      <t xml:space="preserve">двухместное     </t>
    </r>
    <r>
      <rPr>
        <sz val="10"/>
        <color theme="1"/>
        <rFont val="Calibri"/>
        <family val="2"/>
        <charset val="204"/>
        <scheme val="minor"/>
      </rPr>
      <t xml:space="preserve">  (возможность установки доп. места)</t>
    </r>
  </si>
  <si>
    <t>Семейные апартаменты (2 спальни)</t>
  </si>
  <si>
    <r>
      <t xml:space="preserve">трехместное                                      </t>
    </r>
    <r>
      <rPr>
        <sz val="9"/>
        <color theme="1"/>
        <rFont val="Calibri"/>
        <family val="2"/>
        <charset val="204"/>
        <scheme val="minor"/>
      </rPr>
      <t>(без доп. мест)</t>
    </r>
  </si>
  <si>
    <t>201, 202, 207, 208, 209, 210, 211, 212, 301, 302, 307, 308, 309, 310, 311</t>
  </si>
  <si>
    <t xml:space="preserve"> 203, 204, 205, 206, 303, 304, 305, 306</t>
  </si>
  <si>
    <t xml:space="preserve"> 401, 402, 403</t>
  </si>
  <si>
    <r>
      <t>Комплектация номера: </t>
    </r>
    <r>
      <rPr>
        <sz val="9"/>
        <color theme="1"/>
        <rFont val="Calibri"/>
        <family val="2"/>
        <charset val="204"/>
        <scheme val="minor"/>
      </rPr>
      <t xml:space="preserve">2 односпальные кровати, 1 столик, 2 тумбы, вешалка.                                                              </t>
    </r>
    <r>
      <rPr>
        <b/>
        <sz val="9"/>
        <color theme="1"/>
        <rFont val="Calibri"/>
        <family val="2"/>
        <charset val="204"/>
        <scheme val="minor"/>
      </rPr>
      <t>Ванная комната:</t>
    </r>
    <r>
      <rPr>
        <sz val="9"/>
        <color theme="1"/>
        <rFont val="Calibri"/>
        <family val="2"/>
        <charset val="204"/>
        <scheme val="minor"/>
      </rPr>
      <t xml:space="preserve"> отдельная; оборудована туалетом, умывальником, душем.                                  </t>
    </r>
    <r>
      <rPr>
        <b/>
        <sz val="9"/>
        <color theme="1"/>
        <rFont val="Calibri"/>
        <family val="2"/>
        <charset val="204"/>
        <scheme val="minor"/>
      </rPr>
      <t>Аксессуары:</t>
    </r>
    <r>
      <rPr>
        <sz val="9"/>
        <color theme="1"/>
        <rFont val="Calibri"/>
        <family val="2"/>
        <charset val="204"/>
        <scheme val="minor"/>
      </rPr>
      <t xml:space="preserve"> зеркало, косметические принадлежности, полотенца, тапочки.                                                                                                                   </t>
    </r>
    <r>
      <rPr>
        <b/>
        <sz val="9"/>
        <color rgb="FFFF0000"/>
        <rFont val="Calibri"/>
        <family val="2"/>
        <charset val="204"/>
        <scheme val="minor"/>
      </rPr>
      <t>Завтраки:</t>
    </r>
    <r>
      <rPr>
        <sz val="9"/>
        <color rgb="FFFF0000"/>
        <rFont val="Calibri"/>
        <family val="2"/>
        <charset val="204"/>
        <scheme val="minor"/>
      </rPr>
      <t xml:space="preserve"> не включены в стоимость проживания и сервируются за дополнительную плату в кафе и ресторанах парка.                       </t>
    </r>
    <r>
      <rPr>
        <b/>
        <sz val="9"/>
        <color theme="1"/>
        <rFont val="Calibri"/>
        <family val="2"/>
        <scheme val="minor"/>
      </rPr>
      <t/>
    </r>
  </si>
  <si>
    <r>
      <t>скидка для партнеров/арендаторов</t>
    </r>
    <r>
      <rPr>
        <b/>
        <i/>
        <sz val="11"/>
        <color rgb="FFFF0000"/>
        <rFont val="Calibri"/>
        <family val="2"/>
        <charset val="204"/>
        <scheme val="minor"/>
      </rPr>
      <t>*</t>
    </r>
  </si>
  <si>
    <t>* только при сроке аренды более чем на 3 месяца</t>
  </si>
  <si>
    <r>
      <t>стоимость за 2 недели проживания (только для гостей (</t>
    </r>
    <r>
      <rPr>
        <b/>
        <i/>
        <sz val="11"/>
        <color rgb="FFFF0000"/>
        <rFont val="Calibri"/>
        <family val="2"/>
        <charset val="204"/>
        <scheme val="minor"/>
      </rPr>
      <t>**</t>
    </r>
    <r>
      <rPr>
        <b/>
        <i/>
        <sz val="11"/>
        <color theme="1"/>
        <rFont val="Calibri"/>
        <family val="2"/>
        <charset val="204"/>
        <scheme val="minor"/>
      </rPr>
      <t>))</t>
    </r>
  </si>
  <si>
    <t xml:space="preserve">**  арендаторам скидки не предоставляться. </t>
  </si>
  <si>
    <t>Скидки, акции по услугам длительного проживания не предоставляются.</t>
  </si>
  <si>
    <r>
      <rPr>
        <b/>
        <sz val="10"/>
        <color theme="1"/>
        <rFont val="Calibri"/>
        <family val="2"/>
        <charset val="204"/>
        <scheme val="minor"/>
      </rPr>
      <t xml:space="preserve">четырехместный    </t>
    </r>
    <r>
      <rPr>
        <sz val="10"/>
        <color theme="1"/>
        <rFont val="Calibri"/>
        <family val="2"/>
        <charset val="204"/>
        <scheme val="minor"/>
      </rPr>
      <t xml:space="preserve">  (возможность установки доп. места)</t>
    </r>
  </si>
  <si>
    <t>Стандарт 3х местный</t>
  </si>
  <si>
    <t xml:space="preserve"> 3,4,5,6,7,8,9,10</t>
  </si>
  <si>
    <t>25,26,28,31,34,36</t>
  </si>
  <si>
    <t xml:space="preserve">стандарт 3-х местный </t>
  </si>
  <si>
    <t>трехместное  (без возможность установки доп. места)</t>
  </si>
  <si>
    <t xml:space="preserve"> 14,15,17,20,21,22,23,24,29,30,32,33,,35,</t>
  </si>
  <si>
    <t>(5, 7,4)</t>
  </si>
  <si>
    <t xml:space="preserve">4-х местный ярусный стандарт </t>
  </si>
  <si>
    <r>
      <t xml:space="preserve">
</t>
    </r>
    <r>
      <rPr>
        <b/>
        <sz val="10"/>
        <color theme="1"/>
        <rFont val="Calibri"/>
        <family val="2"/>
        <charset val="204"/>
        <scheme val="minor"/>
      </rPr>
      <t>Комплектация номера:</t>
    </r>
    <r>
      <rPr>
        <sz val="10"/>
        <color theme="1"/>
        <rFont val="Calibri"/>
        <family val="2"/>
        <charset val="204"/>
        <scheme val="minor"/>
      </rPr>
      <t xml:space="preserve"> 1 двуспальная или 2 односпальные кровати, стол, 2 стула, шкаф, вешалка, 2 тумбы, мини-холодильник, чайник, 2 чашки.
</t>
    </r>
    <r>
      <rPr>
        <b/>
        <sz val="10"/>
        <color theme="1"/>
        <rFont val="Calibri"/>
        <family val="2"/>
        <charset val="204"/>
        <scheme val="minor"/>
      </rPr>
      <t>Ванная комната:</t>
    </r>
    <r>
      <rPr>
        <sz val="10"/>
        <color theme="1"/>
        <rFont val="Calibri"/>
        <family val="2"/>
        <charset val="204"/>
        <scheme val="minor"/>
      </rPr>
      <t xml:space="preserve"> отдельная; оборудована туалетом, умывальником, душевой кабиной.
</t>
    </r>
    <r>
      <rPr>
        <b/>
        <sz val="10"/>
        <color theme="1"/>
        <rFont val="Calibri"/>
        <family val="2"/>
        <charset val="204"/>
        <scheme val="minor"/>
      </rPr>
      <t xml:space="preserve">Аксессуары: </t>
    </r>
    <r>
      <rPr>
        <sz val="10"/>
        <color theme="1"/>
        <rFont val="Calibri"/>
        <family val="2"/>
        <charset val="204"/>
        <scheme val="minor"/>
      </rPr>
      <t xml:space="preserve">зеркало, косметические и гладильные принадлежности, фен, полотенца.
</t>
    </r>
    <r>
      <rPr>
        <b/>
        <sz val="10"/>
        <color rgb="FFFF0000"/>
        <rFont val="Calibri"/>
        <family val="2"/>
        <charset val="204"/>
        <scheme val="minor"/>
      </rPr>
      <t>Завтраки</t>
    </r>
    <r>
      <rPr>
        <sz val="10"/>
        <color rgb="FFFF0000"/>
        <rFont val="Calibri"/>
        <family val="2"/>
        <charset val="204"/>
        <scheme val="minor"/>
      </rPr>
      <t>:  включены в стоимость проживания и сервируются по кол-ву основных мест в номере.</t>
    </r>
  </si>
  <si>
    <r>
      <rPr>
        <b/>
        <sz val="10"/>
        <color theme="1"/>
        <rFont val="Calibri"/>
        <family val="2"/>
        <charset val="204"/>
        <scheme val="minor"/>
      </rPr>
      <t>Комплектация номера</t>
    </r>
    <r>
      <rPr>
        <sz val="10"/>
        <color theme="1"/>
        <rFont val="Calibri"/>
        <family val="2"/>
        <charset val="204"/>
        <scheme val="minor"/>
      </rPr>
      <t xml:space="preserve">: 1 двуспальная или 2 односпальные кровати, стол, стулья, шкаф, 2 тумбы, комод, шкаф, мини-холодильник, чайник, 2 чашки, вода, чайные наборы  
</t>
    </r>
    <r>
      <rPr>
        <b/>
        <sz val="10"/>
        <color theme="1"/>
        <rFont val="Calibri"/>
        <family val="2"/>
        <charset val="204"/>
        <scheme val="minor"/>
      </rPr>
      <t>Ванная комната</t>
    </r>
    <r>
      <rPr>
        <sz val="10"/>
        <color theme="1"/>
        <rFont val="Calibri"/>
        <family val="2"/>
        <charset val="204"/>
        <scheme val="minor"/>
      </rPr>
      <t xml:space="preserve">: отдельная; оборудована туалетом, умывальником, душевой кабиной.
</t>
    </r>
    <r>
      <rPr>
        <b/>
        <sz val="10"/>
        <color theme="1"/>
        <rFont val="Calibri"/>
        <family val="2"/>
        <charset val="204"/>
        <scheme val="minor"/>
      </rPr>
      <t>Аксессуары</t>
    </r>
    <r>
      <rPr>
        <sz val="10"/>
        <color theme="1"/>
        <rFont val="Calibri"/>
        <family val="2"/>
        <charset val="204"/>
        <scheme val="minor"/>
      </rPr>
      <t xml:space="preserve">: зеркало, косметические и гладильные принадлежности, фен, полотенца, халат
</t>
    </r>
    <r>
      <rPr>
        <b/>
        <sz val="10"/>
        <color rgb="FFFF0000"/>
        <rFont val="Calibri"/>
        <family val="2"/>
        <charset val="204"/>
        <scheme val="minor"/>
      </rPr>
      <t>Завтраки:</t>
    </r>
    <r>
      <rPr>
        <sz val="10"/>
        <color rgb="FFFF0000"/>
        <rFont val="Calibri"/>
        <family val="2"/>
        <charset val="204"/>
        <scheme val="minor"/>
      </rPr>
      <t xml:space="preserve"> включены в стоимость проживания и сервируются по кол-ву основных мест в номере.</t>
    </r>
  </si>
  <si>
    <r>
      <rPr>
        <b/>
        <sz val="10"/>
        <color theme="1"/>
        <rFont val="Calibri"/>
        <family val="2"/>
        <charset val="204"/>
        <scheme val="minor"/>
      </rPr>
      <t>Комплектация номера</t>
    </r>
    <r>
      <rPr>
        <sz val="10"/>
        <color theme="1"/>
        <rFont val="Calibri"/>
        <family val="2"/>
        <charset val="204"/>
        <scheme val="minor"/>
      </rPr>
      <t xml:space="preserve">: 2 односпальные кровати, стол, стулья, тумба, шкаф, вешалки, набор чашек. (микроволновка, холодильник, кулер на этаже)
</t>
    </r>
    <r>
      <rPr>
        <b/>
        <sz val="10"/>
        <color theme="1"/>
        <rFont val="Calibri"/>
        <family val="2"/>
        <charset val="204"/>
        <scheme val="minor"/>
      </rPr>
      <t>Ванная комната:</t>
    </r>
    <r>
      <rPr>
        <sz val="10"/>
        <color theme="1"/>
        <rFont val="Calibri"/>
        <family val="2"/>
        <charset val="204"/>
        <scheme val="minor"/>
      </rPr>
      <t xml:space="preserve"> отдельная; оборудована туалетом, умывальником, душевой кабиной.
</t>
    </r>
    <r>
      <rPr>
        <b/>
        <sz val="10"/>
        <color theme="1"/>
        <rFont val="Calibri"/>
        <family val="2"/>
        <charset val="204"/>
        <scheme val="minor"/>
      </rPr>
      <t>Аксессуары:</t>
    </r>
    <r>
      <rPr>
        <sz val="10"/>
        <color theme="1"/>
        <rFont val="Calibri"/>
        <family val="2"/>
        <charset val="204"/>
        <scheme val="minor"/>
      </rPr>
      <t xml:space="preserve"> зеркало, фен, косметические принадлежности, полотенца, тапочки.
</t>
    </r>
    <r>
      <rPr>
        <b/>
        <sz val="10"/>
        <color rgb="FFFF0000"/>
        <rFont val="Calibri"/>
        <family val="2"/>
        <charset val="204"/>
        <scheme val="minor"/>
      </rPr>
      <t xml:space="preserve">Завтраки: </t>
    </r>
    <r>
      <rPr>
        <sz val="10"/>
        <color rgb="FFFF0000"/>
        <rFont val="Calibri"/>
        <family val="2"/>
        <charset val="204"/>
        <scheme val="minor"/>
      </rPr>
      <t>включены в стоимость проживания и сервируются по кол-ву основных мест в номере.</t>
    </r>
  </si>
  <si>
    <r>
      <rPr>
        <b/>
        <sz val="10"/>
        <color theme="1"/>
        <rFont val="Calibri"/>
        <family val="2"/>
        <charset val="204"/>
        <scheme val="minor"/>
      </rPr>
      <t>Комплектация номера:</t>
    </r>
    <r>
      <rPr>
        <sz val="10"/>
        <color theme="1"/>
        <rFont val="Calibri"/>
        <family val="2"/>
        <charset val="204"/>
        <scheme val="minor"/>
      </rPr>
      <t xml:space="preserve"> 1 двухспальный матрац на полатях и 1 односпальная кровать, стол, стулья, тумба, встроенный шкаф, вешалки, набор чашек, минихолодильник, чайник (микроволновка на этаже)
</t>
    </r>
    <r>
      <rPr>
        <b/>
        <sz val="10"/>
        <color theme="1"/>
        <rFont val="Calibri"/>
        <family val="2"/>
        <charset val="204"/>
        <scheme val="minor"/>
      </rPr>
      <t>Ванная комната</t>
    </r>
    <r>
      <rPr>
        <sz val="10"/>
        <color theme="1"/>
        <rFont val="Calibri"/>
        <family val="2"/>
        <charset val="204"/>
        <scheme val="minor"/>
      </rPr>
      <t xml:space="preserve">: отдельная; оборудована туалетом, умывальником, душевой кабиной.
</t>
    </r>
    <r>
      <rPr>
        <b/>
        <sz val="10"/>
        <color theme="1"/>
        <rFont val="Calibri"/>
        <family val="2"/>
        <charset val="204"/>
        <scheme val="minor"/>
      </rPr>
      <t>Аксессуары:</t>
    </r>
    <r>
      <rPr>
        <sz val="10"/>
        <color theme="1"/>
        <rFont val="Calibri"/>
        <family val="2"/>
        <charset val="204"/>
        <scheme val="minor"/>
      </rPr>
      <t xml:space="preserve"> зеркало, фен, косметические принадлежности, полотенца, тапочки.
</t>
    </r>
    <r>
      <rPr>
        <b/>
        <sz val="10"/>
        <color rgb="FFFF0000"/>
        <rFont val="Calibri"/>
        <family val="2"/>
        <charset val="204"/>
        <scheme val="minor"/>
      </rPr>
      <t xml:space="preserve">Завтраки: </t>
    </r>
    <r>
      <rPr>
        <sz val="10"/>
        <color rgb="FFFF0000"/>
        <rFont val="Calibri"/>
        <family val="2"/>
        <charset val="204"/>
        <scheme val="minor"/>
      </rPr>
      <t>включены в стоимость проживания и сервируются по кол-ву основных мест в номере, в дополнительное место  завтрак включен.</t>
    </r>
  </si>
  <si>
    <r>
      <rPr>
        <b/>
        <sz val="10"/>
        <color theme="1"/>
        <rFont val="Calibri"/>
        <family val="2"/>
        <charset val="204"/>
        <scheme val="minor"/>
      </rPr>
      <t>Комплектация номера</t>
    </r>
    <r>
      <rPr>
        <sz val="10"/>
        <color theme="1"/>
        <rFont val="Calibri"/>
        <family val="2"/>
        <charset val="204"/>
        <scheme val="minor"/>
      </rPr>
      <t xml:space="preserve">: 2 односпальные и 1 двуспальная кровать, стол, стулья, тумбы, шкаф, вешалки, комод, набор чашек, чайник. (микроволновка, холодильник, кулер на этаже)
</t>
    </r>
    <r>
      <rPr>
        <b/>
        <sz val="10"/>
        <color theme="1"/>
        <rFont val="Calibri"/>
        <family val="2"/>
        <charset val="204"/>
        <scheme val="minor"/>
      </rPr>
      <t>Ванная комната</t>
    </r>
    <r>
      <rPr>
        <sz val="10"/>
        <color theme="1"/>
        <rFont val="Calibri"/>
        <family val="2"/>
        <charset val="204"/>
        <scheme val="minor"/>
      </rPr>
      <t xml:space="preserve">: отдельная; оборудована туалетом, умывальником, душевой кабиной.
</t>
    </r>
    <r>
      <rPr>
        <b/>
        <sz val="10"/>
        <color theme="1"/>
        <rFont val="Calibri"/>
        <family val="2"/>
        <charset val="204"/>
        <scheme val="minor"/>
      </rPr>
      <t>Аксессуары:</t>
    </r>
    <r>
      <rPr>
        <sz val="10"/>
        <color theme="1"/>
        <rFont val="Calibri"/>
        <family val="2"/>
        <charset val="204"/>
        <scheme val="minor"/>
      </rPr>
      <t xml:space="preserve"> зеркало, фен, косметические принадлежности, полотенца, тапочки.
</t>
    </r>
    <r>
      <rPr>
        <b/>
        <sz val="10"/>
        <color rgb="FFFF0000"/>
        <rFont val="Calibri"/>
        <family val="2"/>
        <charset val="204"/>
        <scheme val="minor"/>
      </rPr>
      <t>Завтраки:</t>
    </r>
    <r>
      <rPr>
        <sz val="10"/>
        <color rgb="FFFF0000"/>
        <rFont val="Calibri"/>
        <family val="2"/>
        <charset val="204"/>
        <scheme val="minor"/>
      </rPr>
      <t xml:space="preserve"> включены в стоимость проживания и сервируются по кол-ву основных мест в номере.</t>
    </r>
  </si>
  <si>
    <r>
      <rPr>
        <b/>
        <sz val="10"/>
        <color theme="1"/>
        <rFont val="Calibri"/>
        <family val="2"/>
        <charset val="204"/>
        <scheme val="minor"/>
      </rPr>
      <t>Комплектация номера</t>
    </r>
    <r>
      <rPr>
        <sz val="10"/>
        <color theme="1"/>
        <rFont val="Calibri"/>
        <family val="2"/>
        <charset val="204"/>
        <scheme val="minor"/>
      </rPr>
      <t xml:space="preserve">: 2-х этажный номер, диван, 4 односпальные кровати, стол, стулья, шкаф, комод, мини-холодильник, чайник, набор чашек. (микроволновка, кулер на этаже)
</t>
    </r>
    <r>
      <rPr>
        <b/>
        <sz val="10"/>
        <color theme="1"/>
        <rFont val="Calibri"/>
        <family val="2"/>
        <charset val="204"/>
        <scheme val="minor"/>
      </rPr>
      <t>Ванная комната:</t>
    </r>
    <r>
      <rPr>
        <sz val="10"/>
        <color theme="1"/>
        <rFont val="Calibri"/>
        <family val="2"/>
        <charset val="204"/>
        <scheme val="minor"/>
      </rPr>
      <t xml:space="preserve"> отдельная; оборудована туалетом, умывальником, душевой кабиной.
</t>
    </r>
    <r>
      <rPr>
        <b/>
        <sz val="10"/>
        <color theme="1"/>
        <rFont val="Calibri"/>
        <family val="2"/>
        <charset val="204"/>
        <scheme val="minor"/>
      </rPr>
      <t xml:space="preserve">Аксессуары: </t>
    </r>
    <r>
      <rPr>
        <sz val="10"/>
        <color theme="1"/>
        <rFont val="Calibri"/>
        <family val="2"/>
        <charset val="204"/>
        <scheme val="minor"/>
      </rPr>
      <t xml:space="preserve">зеркало, фен, косметические принадлежности, полотенца, тапочки.
</t>
    </r>
    <r>
      <rPr>
        <b/>
        <sz val="10"/>
        <color rgb="FFFF0000"/>
        <rFont val="Calibri"/>
        <family val="2"/>
        <charset val="204"/>
        <scheme val="minor"/>
      </rPr>
      <t xml:space="preserve">Завтраки: </t>
    </r>
    <r>
      <rPr>
        <sz val="10"/>
        <color rgb="FFFF0000"/>
        <rFont val="Calibri"/>
        <family val="2"/>
        <charset val="204"/>
        <scheme val="minor"/>
      </rPr>
      <t xml:space="preserve"> включены в стоимость проживания и сервируются по кол-ву основных мест в номере.</t>
    </r>
  </si>
  <si>
    <r>
      <t xml:space="preserve">четырехместное    </t>
    </r>
    <r>
      <rPr>
        <sz val="9"/>
        <rFont val="Calibri"/>
        <family val="2"/>
        <charset val="204"/>
        <scheme val="minor"/>
      </rPr>
      <t xml:space="preserve">( без возможности  установки доп. места) </t>
    </r>
  </si>
  <si>
    <r>
      <rPr>
        <b/>
        <sz val="10"/>
        <rFont val="Calibri"/>
        <family val="2"/>
        <charset val="204"/>
        <scheme val="minor"/>
      </rPr>
      <t>Комплектация номера</t>
    </r>
    <r>
      <rPr>
        <sz val="10"/>
        <rFont val="Calibri"/>
        <family val="2"/>
        <charset val="204"/>
        <scheme val="minor"/>
      </rPr>
      <t xml:space="preserve">: 2 двухъярусные кровати, стол, стулья, шкаф, набор чашек, (микроволновка, холодильник, кулер - на 2-м этаже)
</t>
    </r>
    <r>
      <rPr>
        <b/>
        <sz val="10"/>
        <rFont val="Calibri"/>
        <family val="2"/>
        <charset val="204"/>
        <scheme val="minor"/>
      </rPr>
      <t xml:space="preserve">Ванная комната </t>
    </r>
    <r>
      <rPr>
        <sz val="10"/>
        <rFont val="Calibri"/>
        <family val="2"/>
        <charset val="204"/>
        <scheme val="minor"/>
      </rPr>
      <t xml:space="preserve">и туалет: отдельная; оборудована туалетом, умывальником, душевой кабиной.
</t>
    </r>
    <r>
      <rPr>
        <b/>
        <sz val="10"/>
        <rFont val="Calibri"/>
        <family val="2"/>
        <charset val="204"/>
        <scheme val="minor"/>
      </rPr>
      <t>Аксессуары:</t>
    </r>
    <r>
      <rPr>
        <sz val="10"/>
        <rFont val="Calibri"/>
        <family val="2"/>
        <charset val="204"/>
        <scheme val="minor"/>
      </rPr>
      <t xml:space="preserve"> зеркало, фен, косметические принадлежности, полотенца, тапочки.</t>
    </r>
    <r>
      <rPr>
        <b/>
        <sz val="10"/>
        <rFont val="Calibri"/>
        <family val="2"/>
        <charset val="204"/>
        <scheme val="minor"/>
      </rPr>
      <t xml:space="preserve">
</t>
    </r>
    <r>
      <rPr>
        <b/>
        <sz val="10"/>
        <color rgb="FFFF0000"/>
        <rFont val="Calibri"/>
        <family val="2"/>
        <charset val="204"/>
        <scheme val="minor"/>
      </rPr>
      <t xml:space="preserve">Завтраки: </t>
    </r>
    <r>
      <rPr>
        <sz val="10"/>
        <color rgb="FFFF0000"/>
        <rFont val="Calibri"/>
        <family val="2"/>
        <charset val="204"/>
        <scheme val="minor"/>
      </rPr>
      <t>включены в стоимость проживания и сервируются по кол-ву основных мест в номере.</t>
    </r>
    <r>
      <rPr>
        <sz val="10"/>
        <rFont val="Calibri"/>
        <family val="2"/>
        <charset val="204"/>
        <scheme val="minor"/>
      </rPr>
      <t xml:space="preserve">
</t>
    </r>
  </si>
  <si>
    <r>
      <rPr>
        <b/>
        <sz val="10"/>
        <color theme="1"/>
        <rFont val="Calibri"/>
        <family val="2"/>
        <charset val="204"/>
        <scheme val="minor"/>
      </rPr>
      <t>Комплектация номера:</t>
    </r>
    <r>
      <rPr>
        <sz val="10"/>
        <color theme="1"/>
        <rFont val="Calibri"/>
        <family val="2"/>
        <charset val="204"/>
        <scheme val="minor"/>
      </rPr>
      <t xml:space="preserve"> 2 односпальные кровати ( с возможностью совмещение в 1 двуспальную кровать),1 стол, 2 кресла или стула, 2 тумбы, 2 вешалки, мини-холодильник, чайник, чашки, чайный набор (чай черный, чай зеленый кофе, сахар), одна бутылка минеральной воды без газа (1,5 л), телефон для внутренней связи, деревянный стеллаж, комод.
</t>
    </r>
    <r>
      <rPr>
        <b/>
        <sz val="10"/>
        <color theme="1"/>
        <rFont val="Calibri"/>
        <family val="2"/>
        <charset val="204"/>
        <scheme val="minor"/>
      </rPr>
      <t>Ванная комната</t>
    </r>
    <r>
      <rPr>
        <sz val="10"/>
        <color theme="1"/>
        <rFont val="Calibri"/>
        <family val="2"/>
        <charset val="204"/>
        <scheme val="minor"/>
      </rPr>
      <t xml:space="preserve">: отдельная, оборудована туалетом, ванной и умывальником.
</t>
    </r>
    <r>
      <rPr>
        <b/>
        <sz val="10"/>
        <color theme="1"/>
        <rFont val="Calibri"/>
        <family val="2"/>
        <charset val="204"/>
        <scheme val="minor"/>
      </rPr>
      <t>Аксессуары</t>
    </r>
    <r>
      <rPr>
        <sz val="10"/>
        <color theme="1"/>
        <rFont val="Calibri"/>
        <family val="2"/>
        <charset val="204"/>
        <scheme val="minor"/>
      </rPr>
      <t xml:space="preserve">: фен, зеркало, косметические принадлежности на 2 персоны (на одну персону: одноразовые гель для душа, шампунь, зубной нобор, мыло), полотенца на 2 персоны (на одну персону: большое и среднее), тапочки.                                                                                                                                                                                  </t>
    </r>
    <r>
      <rPr>
        <b/>
        <sz val="10"/>
        <color rgb="FFFF0000"/>
        <rFont val="Calibri"/>
        <family val="2"/>
        <charset val="204"/>
        <scheme val="minor"/>
      </rPr>
      <t xml:space="preserve">Завтраки:  </t>
    </r>
    <r>
      <rPr>
        <sz val="10"/>
        <color rgb="FFFF0000"/>
        <rFont val="Calibri"/>
        <family val="2"/>
        <charset val="204"/>
        <scheme val="minor"/>
      </rPr>
      <t>включены в стоимость проживания и сервируются по кол-ву основных мест в номере.</t>
    </r>
  </si>
  <si>
    <r>
      <rPr>
        <b/>
        <sz val="10"/>
        <color theme="1"/>
        <rFont val="Calibri"/>
        <family val="2"/>
        <charset val="204"/>
        <scheme val="minor"/>
      </rPr>
      <t>Комплектация номера:</t>
    </r>
    <r>
      <rPr>
        <sz val="10"/>
        <color theme="1"/>
        <rFont val="Calibri"/>
        <family val="2"/>
        <charset val="204"/>
        <scheme val="minor"/>
      </rPr>
      <t xml:space="preserve"> 2 комнеты, 4 односпальные кровати( с возможностью совмещение в 1 двуспальную кровать),1, 2 стола, 4 кресла или стула, 4 тумбы, 4 вешалки, мини-холодильник, чайник, чашки, чайные наборы (чай черный, чай зеленый кофе, сахар), две бутылки минеральной воды без газа (1,5 л), телефон для внутренней связи, деревянный стеллаж, комод.
</t>
    </r>
    <r>
      <rPr>
        <b/>
        <sz val="10"/>
        <color theme="1"/>
        <rFont val="Calibri"/>
        <family val="2"/>
        <charset val="204"/>
        <scheme val="minor"/>
      </rPr>
      <t>Ванная комната:</t>
    </r>
    <r>
      <rPr>
        <sz val="10"/>
        <color theme="1"/>
        <rFont val="Calibri"/>
        <family val="2"/>
        <charset val="204"/>
        <scheme val="minor"/>
      </rPr>
      <t xml:space="preserve"> отдельная, оборудована туалетом, ванной и умывальником.
</t>
    </r>
    <r>
      <rPr>
        <b/>
        <sz val="10"/>
        <color theme="1"/>
        <rFont val="Calibri"/>
        <family val="2"/>
        <charset val="204"/>
        <scheme val="minor"/>
      </rPr>
      <t>Аксессуары</t>
    </r>
    <r>
      <rPr>
        <sz val="10"/>
        <color theme="1"/>
        <rFont val="Calibri"/>
        <family val="2"/>
        <charset val="204"/>
        <scheme val="minor"/>
      </rPr>
      <t xml:space="preserve">: фен, зеркало, косметические принадлежности на 4 персоны ( на одну персону: одноразовые гель для душа, шампунь, зубной нобор, мыло), полотенца на 4 персоны (на одну персону: большое и среднее), тапочки.                                                                                                                                                                                     </t>
    </r>
    <r>
      <rPr>
        <b/>
        <sz val="10"/>
        <color rgb="FFFF0000"/>
        <rFont val="Calibri"/>
        <family val="2"/>
        <charset val="204"/>
        <scheme val="minor"/>
      </rPr>
      <t xml:space="preserve">Завтраки:  </t>
    </r>
    <r>
      <rPr>
        <sz val="10"/>
        <color rgb="FFFF0000"/>
        <rFont val="Calibri"/>
        <family val="2"/>
        <charset val="204"/>
        <scheme val="minor"/>
      </rPr>
      <t>включены в стоимость проживания и сервируются по кол-ву основных мест в номере.</t>
    </r>
  </si>
  <si>
    <r>
      <t>Комплектация номера: </t>
    </r>
    <r>
      <rPr>
        <sz val="9"/>
        <color theme="1"/>
        <rFont val="Calibri"/>
        <family val="2"/>
        <charset val="204"/>
        <scheme val="minor"/>
      </rPr>
      <t xml:space="preserve">1 двуспальная кровать, 1 стол, 2 стула,большой  шкаф, 2 тумбы, холодильник, чайник, чашки, чайный набор.                                 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04"/>
        <scheme val="minor"/>
      </rPr>
      <t xml:space="preserve">Ванная комната: </t>
    </r>
    <r>
      <rPr>
        <sz val="9"/>
        <color theme="1"/>
        <rFont val="Calibri"/>
        <family val="2"/>
        <charset val="204"/>
        <scheme val="minor"/>
      </rPr>
      <t xml:space="preserve">отдельная, оборудована туалетом, умывальником, душевой кабиной.                           </t>
    </r>
    <r>
      <rPr>
        <b/>
        <sz val="9"/>
        <color theme="1"/>
        <rFont val="Calibri"/>
        <family val="2"/>
        <charset val="204"/>
        <scheme val="minor"/>
      </rPr>
      <t>Аксессуары:</t>
    </r>
    <r>
      <rPr>
        <sz val="9"/>
        <color theme="1"/>
        <rFont val="Calibri"/>
        <family val="2"/>
        <charset val="204"/>
        <scheme val="minor"/>
      </rPr>
      <t xml:space="preserve">  зеркало, косметические принадлежности, фен, полотенца, тапочки, халаты.                       </t>
    </r>
    <r>
      <rPr>
        <b/>
        <sz val="9"/>
        <color rgb="FFFF0000"/>
        <rFont val="Calibri"/>
        <family val="2"/>
        <charset val="204"/>
        <scheme val="minor"/>
      </rPr>
      <t xml:space="preserve">Завтраки: </t>
    </r>
    <r>
      <rPr>
        <sz val="9"/>
        <color rgb="FFFF0000"/>
        <rFont val="Calibri"/>
        <family val="2"/>
        <charset val="204"/>
        <scheme val="minor"/>
      </rPr>
      <t xml:space="preserve">  включены в стоимость проживания и сервируются по кол-ву основных мест в номере.                              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scheme val="minor"/>
      </rPr>
      <t/>
    </r>
  </si>
  <si>
    <r>
      <t>Комплектация номера: </t>
    </r>
    <r>
      <rPr>
        <sz val="9"/>
        <color theme="1"/>
        <rFont val="Calibri"/>
        <family val="2"/>
        <charset val="204"/>
        <scheme val="minor"/>
      </rPr>
      <t xml:space="preserve">2двухярусные односпальные кровати, 1 столик, 2 тумбы, вешалка.                         </t>
    </r>
    <r>
      <rPr>
        <b/>
        <sz val="9"/>
        <color theme="1"/>
        <rFont val="Calibri"/>
        <family val="2"/>
        <charset val="204"/>
        <scheme val="minor"/>
      </rPr>
      <t>Ванная комната:</t>
    </r>
    <r>
      <rPr>
        <sz val="9"/>
        <color theme="1"/>
        <rFont val="Calibri"/>
        <family val="2"/>
        <charset val="204"/>
        <scheme val="minor"/>
      </rPr>
      <t xml:space="preserve"> отдельная; оборудована туалетом, умывальником, душем.                                 </t>
    </r>
    <r>
      <rPr>
        <b/>
        <sz val="9"/>
        <color theme="1"/>
        <rFont val="Calibri"/>
        <family val="2"/>
        <charset val="204"/>
        <scheme val="minor"/>
      </rPr>
      <t>Аксессуары:</t>
    </r>
    <r>
      <rPr>
        <sz val="9"/>
        <color theme="1"/>
        <rFont val="Calibri"/>
        <family val="2"/>
        <charset val="204"/>
        <scheme val="minor"/>
      </rPr>
      <t xml:space="preserve"> зеркало, косметические принадлежности, полотенца, тапочки.                                                  </t>
    </r>
    <r>
      <rPr>
        <b/>
        <sz val="9"/>
        <color rgb="FFFF0000"/>
        <rFont val="Calibri"/>
        <family val="2"/>
        <charset val="204"/>
        <scheme val="minor"/>
      </rPr>
      <t>Завтраки:</t>
    </r>
    <r>
      <rPr>
        <sz val="9"/>
        <color rgb="FFFF0000"/>
        <rFont val="Calibri"/>
        <family val="2"/>
        <charset val="204"/>
        <scheme val="minor"/>
      </rPr>
      <t xml:space="preserve">   включены в стоимость проживания и сервируются по кол-ву основных мест в номере.</t>
    </r>
  </si>
  <si>
    <r>
      <rPr>
        <b/>
        <sz val="9"/>
        <color theme="1"/>
        <rFont val="Calibri"/>
        <family val="2"/>
        <charset val="204"/>
        <scheme val="minor"/>
      </rPr>
      <t>Комплектация номера</t>
    </r>
    <r>
      <rPr>
        <sz val="9"/>
        <color theme="1"/>
        <rFont val="Calibri"/>
        <family val="2"/>
        <charset val="204"/>
        <scheme val="minor"/>
      </rPr>
      <t xml:space="preserve">: 2 односпальные кровати, стол, стулья, тумбы, шкаф.
</t>
    </r>
    <r>
      <rPr>
        <b/>
        <sz val="9"/>
        <color theme="1"/>
        <rFont val="Calibri"/>
        <family val="2"/>
        <charset val="204"/>
        <scheme val="minor"/>
      </rPr>
      <t>Ванная комната</t>
    </r>
    <r>
      <rPr>
        <sz val="9"/>
        <color theme="1"/>
        <rFont val="Calibri"/>
        <family val="2"/>
        <charset val="204"/>
        <scheme val="minor"/>
      </rPr>
      <t xml:space="preserve">: отдельная; оборудована туалетом, умывальником, душевой кабиной.
</t>
    </r>
    <r>
      <rPr>
        <b/>
        <sz val="9"/>
        <color theme="1"/>
        <rFont val="Calibri"/>
        <family val="2"/>
        <charset val="204"/>
        <scheme val="minor"/>
      </rPr>
      <t>Аксессуары:</t>
    </r>
    <r>
      <rPr>
        <sz val="9"/>
        <color theme="1"/>
        <rFont val="Calibri"/>
        <family val="2"/>
        <charset val="204"/>
        <scheme val="minor"/>
      </rPr>
      <t xml:space="preserve"> зеркало, фен, косметические принадлежности, полотенца, тапочки.                                                </t>
    </r>
    <r>
      <rPr>
        <b/>
        <sz val="9"/>
        <color rgb="FFFF0000"/>
        <rFont val="Calibri"/>
        <family val="2"/>
        <charset val="204"/>
        <scheme val="minor"/>
      </rPr>
      <t>Завтраки:</t>
    </r>
    <r>
      <rPr>
        <sz val="9"/>
        <color rgb="FFFF0000"/>
        <rFont val="Calibri"/>
        <family val="2"/>
        <charset val="204"/>
        <scheme val="minor"/>
      </rPr>
      <t xml:space="preserve">   включены в стоимость проживания и сервируются по кол-ву основных мест в номере.</t>
    </r>
  </si>
  <si>
    <r>
      <rPr>
        <b/>
        <sz val="9"/>
        <color theme="1"/>
        <rFont val="Calibri"/>
        <family val="2"/>
        <scheme val="minor"/>
      </rPr>
      <t>Комплектация номера</t>
    </r>
    <r>
      <rPr>
        <sz val="9"/>
        <color theme="1"/>
        <rFont val="Calibri"/>
        <family val="2"/>
        <scheme val="minor"/>
      </rPr>
      <t xml:space="preserve">: 1 двуспальная кровать и 1 одноместный диван, стол, стулья, кресло, тумбы, шкаф.
</t>
    </r>
    <r>
      <rPr>
        <b/>
        <sz val="9"/>
        <color theme="1"/>
        <rFont val="Calibri"/>
        <family val="2"/>
        <scheme val="minor"/>
      </rPr>
      <t>Ванная комната</t>
    </r>
    <r>
      <rPr>
        <sz val="9"/>
        <color theme="1"/>
        <rFont val="Calibri"/>
        <family val="2"/>
        <scheme val="minor"/>
      </rPr>
      <t xml:space="preserve">: отдельная; оборудована туалетом, умывальником, душевой кабиной.
</t>
    </r>
    <r>
      <rPr>
        <b/>
        <sz val="9"/>
        <color theme="1"/>
        <rFont val="Calibri"/>
        <family val="2"/>
        <scheme val="minor"/>
      </rPr>
      <t>Аксессуары</t>
    </r>
    <r>
      <rPr>
        <sz val="9"/>
        <color theme="1"/>
        <rFont val="Calibri"/>
        <family val="2"/>
        <scheme val="minor"/>
      </rPr>
      <t xml:space="preserve">: зеркало, фен, косметические принадлежности, полотенца, тапочки.                               </t>
    </r>
    <r>
      <rPr>
        <b/>
        <sz val="9"/>
        <color rgb="FFFF0000"/>
        <rFont val="Calibri"/>
        <family val="2"/>
        <charset val="204"/>
        <scheme val="minor"/>
      </rPr>
      <t>Завтраки</t>
    </r>
    <r>
      <rPr>
        <sz val="9"/>
        <color rgb="FFFF0000"/>
        <rFont val="Calibri"/>
        <family val="2"/>
        <charset val="204"/>
        <scheme val="minor"/>
      </rPr>
      <t>:   включены в стоимость проживания и сервируются по кол-ву основных мест в номере.</t>
    </r>
  </si>
  <si>
    <r>
      <rPr>
        <b/>
        <sz val="9"/>
        <color theme="1"/>
        <rFont val="Calibri"/>
        <family val="2"/>
        <charset val="204"/>
        <scheme val="minor"/>
      </rPr>
      <t>Комплектация номера</t>
    </r>
    <r>
      <rPr>
        <sz val="9"/>
        <color theme="1"/>
        <rFont val="Calibri"/>
        <family val="2"/>
        <charset val="204"/>
        <scheme val="minor"/>
      </rPr>
      <t xml:space="preserve">: 2 односпальные кровати, столик, тумбы, вешалка.
</t>
    </r>
    <r>
      <rPr>
        <b/>
        <sz val="9"/>
        <color theme="1"/>
        <rFont val="Calibri"/>
        <family val="2"/>
        <charset val="204"/>
        <scheme val="minor"/>
      </rPr>
      <t>Ванная комната</t>
    </r>
    <r>
      <rPr>
        <sz val="9"/>
        <color theme="1"/>
        <rFont val="Calibri"/>
        <family val="2"/>
        <charset val="204"/>
        <scheme val="minor"/>
      </rPr>
      <t xml:space="preserve">: отдельная; оборудована туалетом, умывальником, душем.
</t>
    </r>
    <r>
      <rPr>
        <b/>
        <sz val="9"/>
        <color theme="1"/>
        <rFont val="Calibri"/>
        <family val="2"/>
        <charset val="204"/>
        <scheme val="minor"/>
      </rPr>
      <t>Аксессуары</t>
    </r>
    <r>
      <rPr>
        <sz val="9"/>
        <color theme="1"/>
        <rFont val="Calibri"/>
        <family val="2"/>
        <charset val="204"/>
        <scheme val="minor"/>
      </rPr>
      <t xml:space="preserve">: зеркало, косметические принадлежности, полотенца, тапочки.                                                  </t>
    </r>
    <r>
      <rPr>
        <b/>
        <sz val="9"/>
        <color rgb="FFFF0000"/>
        <rFont val="Calibri"/>
        <family val="2"/>
        <charset val="204"/>
        <scheme val="minor"/>
      </rPr>
      <t xml:space="preserve">Завтраки: </t>
    </r>
    <r>
      <rPr>
        <sz val="9"/>
        <color rgb="FFFF0000"/>
        <rFont val="Calibri"/>
        <family val="2"/>
        <charset val="204"/>
        <scheme val="minor"/>
      </rPr>
      <t xml:space="preserve">  включены в стоимость проживания и сервируются по кол-ву основных мест в номере.</t>
    </r>
  </si>
  <si>
    <r>
      <t>Комплектация номера: </t>
    </r>
    <r>
      <rPr>
        <sz val="9"/>
        <color theme="1"/>
        <rFont val="Calibri"/>
        <family val="2"/>
        <charset val="204"/>
        <scheme val="minor"/>
      </rPr>
      <t xml:space="preserve">1 двуспальная кровать, 1 стол, 2 стула, платяной шкаф, 2 тумбы, мини-холодильник, чайник, чашки, чайный набор, телефон, напольная вешалка.            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04"/>
        <scheme val="minor"/>
      </rPr>
      <t xml:space="preserve">Ванная комната: </t>
    </r>
    <r>
      <rPr>
        <sz val="9"/>
        <color theme="1"/>
        <rFont val="Calibri"/>
        <family val="2"/>
        <charset val="204"/>
        <scheme val="minor"/>
      </rPr>
      <t xml:space="preserve">отдельная, оборудована туалетом, умывальником, душевой кабиной.                           </t>
    </r>
    <r>
      <rPr>
        <b/>
        <sz val="9"/>
        <color theme="1"/>
        <rFont val="Calibri"/>
        <family val="2"/>
        <charset val="204"/>
        <scheme val="minor"/>
      </rPr>
      <t>Аксессуары:</t>
    </r>
    <r>
      <rPr>
        <sz val="9"/>
        <color theme="1"/>
        <rFont val="Calibri"/>
        <family val="2"/>
        <charset val="204"/>
        <scheme val="minor"/>
      </rPr>
      <t xml:space="preserve"> стильные светильники, зеркало, косметические принадлежности, фен, полотенца, тапочки, халаты.                                                                                                                                                                                  </t>
    </r>
    <r>
      <rPr>
        <b/>
        <sz val="9"/>
        <color rgb="FFFF0000"/>
        <rFont val="Calibri"/>
        <family val="2"/>
        <charset val="204"/>
        <scheme val="minor"/>
      </rPr>
      <t>Завтраки:</t>
    </r>
    <r>
      <rPr>
        <sz val="9"/>
        <color rgb="FFFF0000"/>
        <rFont val="Calibri"/>
        <family val="2"/>
        <charset val="204"/>
        <scheme val="minor"/>
      </rPr>
      <t xml:space="preserve">  включены в стоимость проживания и сервируются по кол-ву основных мест в номере.</t>
    </r>
  </si>
  <si>
    <r>
      <t>Комплектация номера: </t>
    </r>
    <r>
      <rPr>
        <sz val="9"/>
        <color theme="1"/>
        <rFont val="Calibri"/>
        <family val="2"/>
        <charset val="204"/>
        <scheme val="minor"/>
      </rPr>
      <t xml:space="preserve">2 односпальные кровати (с возможностью совмещения), 1 стол, 2 стула, платяной шкаф, 2 тумбы, мини-холодильник, чайник, чашки, чайный набор, телефон, напольная вешалка.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04"/>
        <scheme val="minor"/>
      </rPr>
      <t xml:space="preserve">Ванная комната: </t>
    </r>
    <r>
      <rPr>
        <sz val="9"/>
        <color theme="1"/>
        <rFont val="Calibri"/>
        <family val="2"/>
        <charset val="204"/>
        <scheme val="minor"/>
      </rPr>
      <t xml:space="preserve">отдельная, оборудована туалетом, умывальником, душевой кабиной.                           </t>
    </r>
    <r>
      <rPr>
        <b/>
        <sz val="9"/>
        <color theme="1"/>
        <rFont val="Calibri"/>
        <family val="2"/>
        <charset val="204"/>
        <scheme val="minor"/>
      </rPr>
      <t>Аксессуары:</t>
    </r>
    <r>
      <rPr>
        <sz val="9"/>
        <color theme="1"/>
        <rFont val="Calibri"/>
        <family val="2"/>
        <charset val="204"/>
        <scheme val="minor"/>
      </rPr>
      <t xml:space="preserve"> стильные светильники, зеркало, косметические принадлежности, фен, полотенца, тапочки, халаты.                                                                                                                                                                              </t>
    </r>
    <r>
      <rPr>
        <b/>
        <sz val="9"/>
        <color rgb="FFFF0000"/>
        <rFont val="Calibri"/>
        <family val="2"/>
        <charset val="204"/>
        <scheme val="minor"/>
      </rPr>
      <t>Завтраки:</t>
    </r>
    <r>
      <rPr>
        <sz val="9"/>
        <color rgb="FFFF0000"/>
        <rFont val="Calibri"/>
        <family val="2"/>
        <charset val="204"/>
        <scheme val="minor"/>
      </rPr>
      <t xml:space="preserve">   включены в стоимость проживания и сервируются по кол-ву основных мест в номере.</t>
    </r>
  </si>
  <si>
    <r>
      <t xml:space="preserve">Комплектация номера: </t>
    </r>
    <r>
      <rPr>
        <sz val="9"/>
        <color rgb="FF000000"/>
        <rFont val="Calibri"/>
        <family val="2"/>
        <charset val="204"/>
        <scheme val="minor"/>
      </rPr>
      <t xml:space="preserve">1 двуспальная кровать, 2 прикроватные тумбы, раскладной диван, столик журнальный, 2 кресла, мини-бар под холодильник, мини-холодильник, сервизы, платяной шкаф, чайник, телефон, напольная вешалка, чайные наборы.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04"/>
        <scheme val="minor"/>
      </rPr>
      <t>Ванная комната:</t>
    </r>
    <r>
      <rPr>
        <sz val="9"/>
        <color rgb="FF000000"/>
        <rFont val="Calibri"/>
        <family val="2"/>
        <charset val="204"/>
        <scheme val="minor"/>
      </rPr>
      <t xml:space="preserve"> душевая кабина, раковина, унитаз, зеркало с подсветкой, держатель для полотенец, стаканы для зубных наборов, фен, урна педальная, коврики.                                                                               </t>
    </r>
    <r>
      <rPr>
        <b/>
        <sz val="9"/>
        <color rgb="FF000000"/>
        <rFont val="Calibri"/>
        <family val="2"/>
        <charset val="204"/>
        <scheme val="minor"/>
      </rPr>
      <t>Аксессуары:</t>
    </r>
    <r>
      <rPr>
        <sz val="9"/>
        <color rgb="FF000000"/>
        <rFont val="Calibri"/>
        <family val="2"/>
        <charset val="204"/>
        <scheme val="minor"/>
      </rPr>
      <t xml:space="preserve"> декоративные потолочные светильники, сервизы (чашки, тарелки, ложки, чайник для заварки, бокалы, ваза для цветов и ваза для фруктов), этнические шторы, 2 растения в вазонах, декоративные стилизованные картинки, 2 комплекта полотенец (маленькое, большое, среднее), халаты, тапочки.                                                                                                                                                          </t>
    </r>
    <r>
      <rPr>
        <b/>
        <sz val="9"/>
        <color rgb="FFFF0000"/>
        <rFont val="Calibri"/>
        <family val="2"/>
        <charset val="204"/>
        <scheme val="minor"/>
      </rPr>
      <t>Завтраки:</t>
    </r>
    <r>
      <rPr>
        <sz val="9"/>
        <color rgb="FFFF0000"/>
        <rFont val="Calibri"/>
        <family val="2"/>
        <charset val="204"/>
        <scheme val="minor"/>
      </rPr>
      <t xml:space="preserve">  включены в стоимость проживания и сервируются по кол-ву основных мест в номере.</t>
    </r>
  </si>
  <si>
    <r>
      <rPr>
        <b/>
        <sz val="10"/>
        <color theme="1"/>
        <rFont val="Calibri"/>
        <family val="2"/>
        <charset val="204"/>
        <scheme val="minor"/>
      </rPr>
      <t>Комплектация номера:</t>
    </r>
    <r>
      <rPr>
        <sz val="10"/>
        <color theme="1"/>
        <rFont val="Calibri"/>
        <family val="2"/>
        <charset val="204"/>
        <scheme val="minor"/>
      </rPr>
      <t xml:space="preserve"> Номера без окан, 2 односпальные кровати, тумбы, шкаф.
</t>
    </r>
    <r>
      <rPr>
        <b/>
        <sz val="10"/>
        <color theme="1"/>
        <rFont val="Calibri"/>
        <family val="2"/>
        <charset val="204"/>
        <scheme val="minor"/>
      </rPr>
      <t>Кухонная зона:</t>
    </r>
    <r>
      <rPr>
        <sz val="10"/>
        <color theme="1"/>
        <rFont val="Calibri"/>
        <family val="2"/>
        <charset val="204"/>
        <scheme val="minor"/>
      </rPr>
      <t xml:space="preserve"> обеденный стол, стулья, нераскладной диван, электроплита, вытяжка, холодильник с морозильной камерой, чайник, посуда.
</t>
    </r>
    <r>
      <rPr>
        <b/>
        <sz val="10"/>
        <color theme="1"/>
        <rFont val="Calibri"/>
        <family val="2"/>
        <charset val="204"/>
        <scheme val="minor"/>
      </rPr>
      <t>Ванная комната</t>
    </r>
    <r>
      <rPr>
        <sz val="10"/>
        <color theme="1"/>
        <rFont val="Calibri"/>
        <family val="2"/>
        <charset val="204"/>
        <scheme val="minor"/>
      </rPr>
      <t xml:space="preserve">: отдельная; оборудована туалетом, умывальником, душевой кабиной.
</t>
    </r>
    <r>
      <rPr>
        <b/>
        <sz val="10"/>
        <color theme="1"/>
        <rFont val="Calibri"/>
        <family val="2"/>
        <charset val="204"/>
        <scheme val="minor"/>
      </rPr>
      <t xml:space="preserve">Аксессуары: </t>
    </r>
    <r>
      <rPr>
        <sz val="10"/>
        <color theme="1"/>
        <rFont val="Calibri"/>
        <family val="2"/>
        <charset val="204"/>
        <scheme val="minor"/>
      </rPr>
      <t xml:space="preserve">зеркало, фен, косметические принадлежности, полотенца, тапочки.                                    </t>
    </r>
    <r>
      <rPr>
        <b/>
        <sz val="10"/>
        <color rgb="FFFF0000"/>
        <rFont val="Calibri"/>
        <family val="2"/>
        <charset val="204"/>
        <scheme val="minor"/>
      </rPr>
      <t xml:space="preserve">Завтраки: </t>
    </r>
    <r>
      <rPr>
        <sz val="10"/>
        <color rgb="FFFF0000"/>
        <rFont val="Calibri"/>
        <family val="2"/>
        <charset val="204"/>
        <scheme val="minor"/>
      </rPr>
      <t xml:space="preserve">  включены в стоимость проживания и сервируются по кол-ву основных мест в номере.</t>
    </r>
  </si>
  <si>
    <r>
      <rPr>
        <b/>
        <sz val="10"/>
        <color theme="1"/>
        <rFont val="Calibri"/>
        <family val="2"/>
        <charset val="204"/>
        <scheme val="minor"/>
      </rPr>
      <t>Комплектация номера:</t>
    </r>
    <r>
      <rPr>
        <sz val="10"/>
        <color theme="1"/>
        <rFont val="Calibri"/>
        <family val="2"/>
        <charset val="204"/>
        <scheme val="minor"/>
      </rPr>
      <t xml:space="preserve"> 2 односпальные, диван, кровати, тумбы, шкаф, кресла, раскладная софа, журнальный стол.
</t>
    </r>
    <r>
      <rPr>
        <b/>
        <sz val="10"/>
        <color theme="1"/>
        <rFont val="Calibri"/>
        <family val="2"/>
        <charset val="204"/>
        <scheme val="minor"/>
      </rPr>
      <t>Кухонная зона:</t>
    </r>
    <r>
      <rPr>
        <sz val="10"/>
        <color theme="1"/>
        <rFont val="Calibri"/>
        <family val="2"/>
        <charset val="204"/>
        <scheme val="minor"/>
      </rPr>
      <t xml:space="preserve"> обеденный стол, стулья, электроплита, вытяжка, холодильник с морозильной камерой, чайник, посуда.
</t>
    </r>
    <r>
      <rPr>
        <b/>
        <sz val="10"/>
        <color theme="1"/>
        <rFont val="Calibri"/>
        <family val="2"/>
        <charset val="204"/>
        <scheme val="minor"/>
      </rPr>
      <t>Ванная комната</t>
    </r>
    <r>
      <rPr>
        <sz val="10"/>
        <color theme="1"/>
        <rFont val="Calibri"/>
        <family val="2"/>
        <charset val="204"/>
        <scheme val="minor"/>
      </rPr>
      <t xml:space="preserve">: отдельная; оборудована туалетом, умывальником, ванной, биде.
</t>
    </r>
    <r>
      <rPr>
        <b/>
        <sz val="10"/>
        <color theme="1"/>
        <rFont val="Calibri"/>
        <family val="2"/>
        <charset val="204"/>
        <scheme val="minor"/>
      </rPr>
      <t>Аксессуары:</t>
    </r>
    <r>
      <rPr>
        <sz val="10"/>
        <color theme="1"/>
        <rFont val="Calibri"/>
        <family val="2"/>
        <charset val="204"/>
        <scheme val="minor"/>
      </rPr>
      <t xml:space="preserve"> зеркало, фен, косметические принадлежности, полотенца, тапочки.                              </t>
    </r>
    <r>
      <rPr>
        <b/>
        <sz val="10"/>
        <color rgb="FFFF0000"/>
        <rFont val="Calibri"/>
        <family val="2"/>
        <charset val="204"/>
        <scheme val="minor"/>
      </rPr>
      <t>Завтраки:</t>
    </r>
    <r>
      <rPr>
        <sz val="10"/>
        <color rgb="FFFF0000"/>
        <rFont val="Calibri"/>
        <family val="2"/>
        <charset val="204"/>
        <scheme val="minor"/>
      </rPr>
      <t xml:space="preserve">   включены в стоимость проживания и сервируются по кол-ву основных мест в номере.</t>
    </r>
  </si>
  <si>
    <r>
      <rPr>
        <b/>
        <sz val="10"/>
        <color theme="1"/>
        <rFont val="Calibri"/>
        <family val="2"/>
        <charset val="204"/>
        <scheme val="minor"/>
      </rPr>
      <t xml:space="preserve">Комплектация номера: </t>
    </r>
    <r>
      <rPr>
        <sz val="10"/>
        <color theme="1"/>
        <rFont val="Calibri"/>
        <family val="2"/>
        <charset val="204"/>
        <scheme val="minor"/>
      </rPr>
      <t xml:space="preserve">2 односпальные и 1 двуспальная кровать,диван,  тумбы, шкафы, кресла, раскладной диван-софа, журнальный столик.
</t>
    </r>
    <r>
      <rPr>
        <b/>
        <sz val="10"/>
        <color theme="1"/>
        <rFont val="Calibri"/>
        <family val="2"/>
        <charset val="204"/>
        <scheme val="minor"/>
      </rPr>
      <t>Кухонная зона:</t>
    </r>
    <r>
      <rPr>
        <sz val="10"/>
        <color theme="1"/>
        <rFont val="Calibri"/>
        <family val="2"/>
        <charset val="204"/>
        <scheme val="minor"/>
      </rPr>
      <t xml:space="preserve"> обеденный стол, стулья, электроплита, вытяжка, холодильник с морозильной камерой, чайник, посуда.
</t>
    </r>
    <r>
      <rPr>
        <b/>
        <sz val="10"/>
        <color theme="1"/>
        <rFont val="Calibri"/>
        <family val="2"/>
        <charset val="204"/>
        <scheme val="minor"/>
      </rPr>
      <t>Ванная комната:</t>
    </r>
    <r>
      <rPr>
        <sz val="10"/>
        <color theme="1"/>
        <rFont val="Calibri"/>
        <family val="2"/>
        <charset val="204"/>
        <scheme val="minor"/>
      </rPr>
      <t xml:space="preserve"> отдельная; оборудована туалетом, умывальником, ванной, биде.
</t>
    </r>
    <r>
      <rPr>
        <b/>
        <sz val="10"/>
        <color theme="1"/>
        <rFont val="Calibri"/>
        <family val="2"/>
        <charset val="204"/>
        <scheme val="minor"/>
      </rPr>
      <t>Аксессуары:</t>
    </r>
    <r>
      <rPr>
        <sz val="10"/>
        <color theme="1"/>
        <rFont val="Calibri"/>
        <family val="2"/>
        <charset val="204"/>
        <scheme val="minor"/>
      </rPr>
      <t xml:space="preserve"> зеркало, фен, косметические принадлежности, полотенца, тапочки.                                    </t>
    </r>
    <r>
      <rPr>
        <b/>
        <sz val="10"/>
        <color rgb="FFFF0000"/>
        <rFont val="Calibri"/>
        <family val="2"/>
        <charset val="204"/>
        <scheme val="minor"/>
      </rPr>
      <t>Завтраки:</t>
    </r>
    <r>
      <rPr>
        <sz val="10"/>
        <color rgb="FFFF0000"/>
        <rFont val="Calibri"/>
        <family val="2"/>
        <charset val="204"/>
        <scheme val="minor"/>
      </rPr>
      <t xml:space="preserve">   включены в стоимость проживания и сервируются по кол-ву основных мест в номере.</t>
    </r>
  </si>
  <si>
    <r>
      <rPr>
        <b/>
        <sz val="9"/>
        <color theme="1"/>
        <rFont val="Calibri"/>
        <family val="2"/>
        <charset val="204"/>
        <scheme val="minor"/>
      </rPr>
      <t>Комплектация номера:</t>
    </r>
    <r>
      <rPr>
        <sz val="9"/>
        <color theme="1"/>
        <rFont val="Calibri"/>
        <family val="2"/>
        <charset val="204"/>
        <scheme val="minor"/>
      </rPr>
      <t xml:space="preserve"> 1 двуспальная кровать, тумбы, вешалки.                                                                                    </t>
    </r>
    <r>
      <rPr>
        <b/>
        <sz val="9"/>
        <color theme="1"/>
        <rFont val="Calibri"/>
        <family val="2"/>
        <charset val="204"/>
        <scheme val="minor"/>
      </rPr>
      <t>Ванная комната:</t>
    </r>
    <r>
      <rPr>
        <sz val="9"/>
        <color theme="1"/>
        <rFont val="Calibri"/>
        <family val="2"/>
        <charset val="204"/>
        <scheme val="minor"/>
      </rPr>
      <t xml:space="preserve"> отдельная, оборудована туалетом, душевой кабиной, умывальником, диспенсером для мыла.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04"/>
        <scheme val="minor"/>
      </rPr>
      <t>Аксессуары</t>
    </r>
    <r>
      <rPr>
        <sz val="9"/>
        <color theme="1"/>
        <rFont val="Calibri"/>
        <family val="2"/>
        <charset val="204"/>
        <scheme val="minor"/>
      </rPr>
      <t xml:space="preserve">: зеркало, фен, полотенца, тапочки. Настольные игры, бесплатный чай, кофе и сладости в общей гостиной.                                                                                                                                                                     </t>
    </r>
    <r>
      <rPr>
        <b/>
        <sz val="9"/>
        <color rgb="FFFF0000"/>
        <rFont val="Calibri"/>
        <family val="2"/>
        <charset val="204"/>
        <scheme val="minor"/>
      </rPr>
      <t>Завтраки:</t>
    </r>
    <r>
      <rPr>
        <sz val="9"/>
        <color rgb="FFFF0000"/>
        <rFont val="Calibri"/>
        <family val="2"/>
        <charset val="204"/>
        <scheme val="minor"/>
      </rPr>
      <t xml:space="preserve">   включены в стоимость проживания и сервируются по кол-ву основных мест в номере.</t>
    </r>
  </si>
  <si>
    <r>
      <rPr>
        <b/>
        <sz val="9"/>
        <color theme="1"/>
        <rFont val="Calibri"/>
        <family val="2"/>
        <charset val="204"/>
        <scheme val="minor"/>
      </rPr>
      <t>Комплектация номера:</t>
    </r>
    <r>
      <rPr>
        <sz val="9"/>
        <color theme="1"/>
        <rFont val="Calibri"/>
        <family val="2"/>
        <charset val="204"/>
        <scheme val="minor"/>
      </rPr>
      <t xml:space="preserve"> 2 двухъярусные кровати, тумба, вешалки.                                                                                                 </t>
    </r>
    <r>
      <rPr>
        <b/>
        <sz val="9"/>
        <color theme="1"/>
        <rFont val="Calibri"/>
        <family val="2"/>
        <charset val="204"/>
        <scheme val="minor"/>
      </rPr>
      <t>Ванная комната:</t>
    </r>
    <r>
      <rPr>
        <sz val="9"/>
        <color theme="1"/>
        <rFont val="Calibri"/>
        <family val="2"/>
        <charset val="204"/>
        <scheme val="minor"/>
      </rPr>
      <t xml:space="preserve"> отдельная, оборудована туалетом, душевой кабиной, умывальником, диспенсером для мыла.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04"/>
        <scheme val="minor"/>
      </rPr>
      <t>Аксессуары</t>
    </r>
    <r>
      <rPr>
        <sz val="9"/>
        <color theme="1"/>
        <rFont val="Calibri"/>
        <family val="2"/>
        <charset val="204"/>
        <scheme val="minor"/>
      </rPr>
      <t xml:space="preserve">: зеркало, фен, полотенца, тапочки. Настольные игры, бесплатный чай, кофе и сладости в общей гостиной.                                                                                                                                                                                </t>
    </r>
    <r>
      <rPr>
        <b/>
        <sz val="9"/>
        <color rgb="FFFF0000"/>
        <rFont val="Calibri"/>
        <family val="2"/>
        <charset val="204"/>
        <scheme val="minor"/>
      </rPr>
      <t>Завтраки</t>
    </r>
    <r>
      <rPr>
        <sz val="9"/>
        <color rgb="FFFF0000"/>
        <rFont val="Calibri"/>
        <family val="2"/>
        <charset val="204"/>
        <scheme val="minor"/>
      </rPr>
      <t>:   включены в стоимость проживания и сервируются по кол-ву основных мест в номере.</t>
    </r>
  </si>
  <si>
    <r>
      <rPr>
        <b/>
        <sz val="9"/>
        <color theme="1"/>
        <rFont val="Calibri"/>
        <family val="2"/>
        <charset val="204"/>
        <scheme val="minor"/>
      </rPr>
      <t>Комплектация номера</t>
    </r>
    <r>
      <rPr>
        <sz val="9"/>
        <color theme="1"/>
        <rFont val="Calibri"/>
        <family val="2"/>
        <charset val="204"/>
        <scheme val="minor"/>
      </rPr>
      <t xml:space="preserve">: 2 односпальные кровати, стол, стулья, тумбы, шкаф.
</t>
    </r>
    <r>
      <rPr>
        <b/>
        <sz val="9"/>
        <color theme="1"/>
        <rFont val="Calibri"/>
        <family val="2"/>
        <charset val="204"/>
        <scheme val="minor"/>
      </rPr>
      <t>Ванная комната</t>
    </r>
    <r>
      <rPr>
        <sz val="9"/>
        <color theme="1"/>
        <rFont val="Calibri"/>
        <family val="2"/>
        <charset val="204"/>
        <scheme val="minor"/>
      </rPr>
      <t xml:space="preserve">: отдельная; оборудована туалетом, умывальником, душевой.
</t>
    </r>
    <r>
      <rPr>
        <b/>
        <sz val="9"/>
        <color theme="1"/>
        <rFont val="Calibri"/>
        <family val="2"/>
        <charset val="204"/>
        <scheme val="minor"/>
      </rPr>
      <t>Аксессуары:</t>
    </r>
    <r>
      <rPr>
        <sz val="9"/>
        <color theme="1"/>
        <rFont val="Calibri"/>
        <family val="2"/>
        <charset val="204"/>
        <scheme val="minor"/>
      </rPr>
      <t xml:space="preserve"> зеркало, фен, косметические принадлежности, набор полотенец, тапочки.                               </t>
    </r>
    <r>
      <rPr>
        <b/>
        <sz val="9"/>
        <color rgb="FFFF0000"/>
        <rFont val="Calibri"/>
        <family val="2"/>
        <charset val="204"/>
        <scheme val="minor"/>
      </rPr>
      <t>Завтраки:</t>
    </r>
    <r>
      <rPr>
        <sz val="9"/>
        <color rgb="FFFF0000"/>
        <rFont val="Calibri"/>
        <family val="2"/>
        <charset val="204"/>
        <scheme val="minor"/>
      </rPr>
      <t xml:space="preserve">   включены в стоимость проживания и сервируются по кол-ву основных мест в номере.</t>
    </r>
  </si>
  <si>
    <r>
      <rPr>
        <b/>
        <sz val="9"/>
        <color theme="1"/>
        <rFont val="Calibri"/>
        <family val="2"/>
        <charset val="204"/>
        <scheme val="minor"/>
      </rPr>
      <t>Комплектация номера</t>
    </r>
    <r>
      <rPr>
        <sz val="9"/>
        <color theme="1"/>
        <rFont val="Calibri"/>
        <family val="2"/>
        <charset val="204"/>
        <scheme val="minor"/>
      </rPr>
      <t xml:space="preserve">: номер с балконом , 2 односпальные кровати, стол, стулья, тумбы, шкаф.
</t>
    </r>
    <r>
      <rPr>
        <b/>
        <sz val="9"/>
        <color theme="1"/>
        <rFont val="Calibri"/>
        <family val="2"/>
        <charset val="204"/>
        <scheme val="minor"/>
      </rPr>
      <t>Ванная комната:</t>
    </r>
    <r>
      <rPr>
        <sz val="9"/>
        <color theme="1"/>
        <rFont val="Calibri"/>
        <family val="2"/>
        <charset val="204"/>
        <scheme val="minor"/>
      </rPr>
      <t xml:space="preserve"> отдельная; оборудована туалетом, умывальником, душевой кабиной.
</t>
    </r>
    <r>
      <rPr>
        <b/>
        <sz val="9"/>
        <color theme="1"/>
        <rFont val="Calibri"/>
        <family val="2"/>
        <charset val="204"/>
        <scheme val="minor"/>
      </rPr>
      <t>Аксессуары:</t>
    </r>
    <r>
      <rPr>
        <sz val="9"/>
        <color theme="1"/>
        <rFont val="Calibri"/>
        <family val="2"/>
        <charset val="204"/>
        <scheme val="minor"/>
      </rPr>
      <t xml:space="preserve"> зеркало, фен, косметические принадлежности, набор полотенец, халаты (по запросу), тапочки.                                                                                                                                                                        </t>
    </r>
    <r>
      <rPr>
        <b/>
        <sz val="9"/>
        <color rgb="FFFF0000"/>
        <rFont val="Calibri"/>
        <family val="2"/>
        <charset val="204"/>
        <scheme val="minor"/>
      </rPr>
      <t xml:space="preserve">Завтраки: </t>
    </r>
    <r>
      <rPr>
        <sz val="9"/>
        <color rgb="FFFF0000"/>
        <rFont val="Calibri"/>
        <family val="2"/>
        <charset val="204"/>
        <scheme val="minor"/>
      </rPr>
      <t xml:space="preserve">  включены в стоимость проживания и сервируются по кол-ву основных мест в номере.</t>
    </r>
    <r>
      <rPr>
        <sz val="9"/>
        <color theme="1"/>
        <rFont val="Calibri"/>
        <family val="2"/>
        <charset val="204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/>
    </r>
  </si>
  <si>
    <r>
      <rPr>
        <b/>
        <sz val="9"/>
        <color theme="1"/>
        <rFont val="Calibri"/>
        <family val="2"/>
        <charset val="204"/>
        <scheme val="minor"/>
      </rPr>
      <t>Комплектация номера</t>
    </r>
    <r>
      <rPr>
        <sz val="9"/>
        <color theme="1"/>
        <rFont val="Calibri"/>
        <family val="2"/>
        <charset val="204"/>
        <scheme val="minor"/>
      </rPr>
      <t xml:space="preserve">: 2 односпальные кровати, стол, стулья, тумбы, шкаф, диван.
Кухонная зона: холодильник, индукционная плита, чайник, посуда для приготовления пищи и сервировки стола.
</t>
    </r>
    <r>
      <rPr>
        <b/>
        <sz val="9"/>
        <color theme="1"/>
        <rFont val="Calibri"/>
        <family val="2"/>
        <charset val="204"/>
        <scheme val="minor"/>
      </rPr>
      <t>Ванная комната</t>
    </r>
    <r>
      <rPr>
        <sz val="9"/>
        <color theme="1"/>
        <rFont val="Calibri"/>
        <family val="2"/>
        <charset val="204"/>
        <scheme val="minor"/>
      </rPr>
      <t xml:space="preserve">: отдельная; оборудована туалетом, умывальником, душевой кабиной.
</t>
    </r>
    <r>
      <rPr>
        <b/>
        <sz val="9"/>
        <color theme="1"/>
        <rFont val="Calibri"/>
        <family val="2"/>
        <charset val="204"/>
        <scheme val="minor"/>
      </rPr>
      <t>Аксессуары</t>
    </r>
    <r>
      <rPr>
        <sz val="9"/>
        <color theme="1"/>
        <rFont val="Calibri"/>
        <family val="2"/>
        <charset val="204"/>
        <scheme val="minor"/>
      </rPr>
      <t xml:space="preserve">: зеркало, фен, косметические принадлежности, набор полотенец, халаты (по запросу), тапочки.                                                                                                                                                                   </t>
    </r>
    <r>
      <rPr>
        <b/>
        <sz val="9"/>
        <color rgb="FFFF0000"/>
        <rFont val="Calibri"/>
        <family val="2"/>
        <charset val="204"/>
        <scheme val="minor"/>
      </rPr>
      <t xml:space="preserve">Завтраки: </t>
    </r>
    <r>
      <rPr>
        <sz val="9"/>
        <color rgb="FFFF0000"/>
        <rFont val="Calibri"/>
        <family val="2"/>
        <charset val="204"/>
        <scheme val="minor"/>
      </rPr>
      <t xml:space="preserve">  включены в стоимость проживания и сервируются по кол-ву основных мест в номере.</t>
    </r>
    <r>
      <rPr>
        <sz val="9"/>
        <color theme="1"/>
        <rFont val="Calibri"/>
        <family val="2"/>
        <charset val="204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/>
    </r>
  </si>
  <si>
    <r>
      <rPr>
        <b/>
        <sz val="9"/>
        <color theme="1"/>
        <rFont val="Calibri"/>
        <family val="2"/>
        <charset val="204"/>
        <scheme val="minor"/>
      </rPr>
      <t>Комплектация номера</t>
    </r>
    <r>
      <rPr>
        <sz val="9"/>
        <color theme="1"/>
        <rFont val="Calibri"/>
        <family val="2"/>
        <charset val="204"/>
        <scheme val="minor"/>
      </rPr>
      <t xml:space="preserve">: 2 односпальные кровати, стол, стулья, тумбы, шкаф.
</t>
    </r>
    <r>
      <rPr>
        <b/>
        <sz val="9"/>
        <color theme="1"/>
        <rFont val="Calibri"/>
        <family val="2"/>
        <charset val="204"/>
        <scheme val="minor"/>
      </rPr>
      <t xml:space="preserve">Ванная комната: </t>
    </r>
    <r>
      <rPr>
        <sz val="9"/>
        <color theme="1"/>
        <rFont val="Calibri"/>
        <family val="2"/>
        <charset val="204"/>
        <scheme val="minor"/>
      </rPr>
      <t xml:space="preserve">отдельная; оборудована туалетом, умывальником, душевой.
</t>
    </r>
    <r>
      <rPr>
        <b/>
        <sz val="9"/>
        <color theme="1"/>
        <rFont val="Calibri"/>
        <family val="2"/>
        <charset val="204"/>
        <scheme val="minor"/>
      </rPr>
      <t>Аксессуары</t>
    </r>
    <r>
      <rPr>
        <sz val="9"/>
        <color theme="1"/>
        <rFont val="Calibri"/>
        <family val="2"/>
        <charset val="204"/>
        <scheme val="minor"/>
      </rPr>
      <t xml:space="preserve">: зеркало, фен, косметические принадлежности, набор полотенец, тапочки.
</t>
    </r>
    <r>
      <rPr>
        <b/>
        <sz val="9"/>
        <color rgb="FFFF0000"/>
        <rFont val="Calibri"/>
        <family val="2"/>
        <charset val="204"/>
        <scheme val="minor"/>
      </rPr>
      <t xml:space="preserve">Завтраки:  </t>
    </r>
    <r>
      <rPr>
        <sz val="9"/>
        <color rgb="FFFF0000"/>
        <rFont val="Calibri"/>
        <family val="2"/>
        <charset val="204"/>
        <scheme val="minor"/>
      </rPr>
      <t>включены в стоимость проживания и сервируются по кол-ву основных мест в номере.</t>
    </r>
  </si>
  <si>
    <r>
      <rPr>
        <b/>
        <sz val="10"/>
        <color theme="1"/>
        <rFont val="Calibri"/>
        <family val="2"/>
        <charset val="204"/>
        <scheme val="minor"/>
      </rPr>
      <t>Комплектация номера:</t>
    </r>
    <r>
      <rPr>
        <sz val="10"/>
        <color theme="1"/>
        <rFont val="Calibri"/>
        <family val="2"/>
        <charset val="204"/>
        <scheme val="minor"/>
      </rPr>
      <t xml:space="preserve"> 1 двухспальный матрац на полатях и 1 односпальная кровать, стол, стулья, тумба, встроенный шкаф, вешалки, набор чашек, минихолодильник, чайник (микроволновка на этаже)
</t>
    </r>
    <r>
      <rPr>
        <b/>
        <sz val="10"/>
        <color theme="1"/>
        <rFont val="Calibri"/>
        <family val="2"/>
        <charset val="204"/>
        <scheme val="minor"/>
      </rPr>
      <t>Ванная комната</t>
    </r>
    <r>
      <rPr>
        <sz val="10"/>
        <color theme="1"/>
        <rFont val="Calibri"/>
        <family val="2"/>
        <charset val="204"/>
        <scheme val="minor"/>
      </rPr>
      <t xml:space="preserve">: отдельная; оборудована туалетом, умывальником, душевой кабиной.
</t>
    </r>
    <r>
      <rPr>
        <b/>
        <sz val="10"/>
        <color theme="1"/>
        <rFont val="Calibri"/>
        <family val="2"/>
        <charset val="204"/>
        <scheme val="minor"/>
      </rPr>
      <t>Аксессуары:</t>
    </r>
    <r>
      <rPr>
        <sz val="10"/>
        <color theme="1"/>
        <rFont val="Calibri"/>
        <family val="2"/>
        <charset val="204"/>
        <scheme val="minor"/>
      </rPr>
      <t xml:space="preserve"> зеркало, фен, косметические принадлежности, полотенца, тапочки.
</t>
    </r>
    <r>
      <rPr>
        <b/>
        <sz val="10"/>
        <color rgb="FFFF0000"/>
        <rFont val="Calibri"/>
        <family val="2"/>
        <charset val="204"/>
        <scheme val="minor"/>
      </rPr>
      <t>Завтраки:</t>
    </r>
    <r>
      <rPr>
        <sz val="10"/>
        <color rgb="FFFF0000"/>
        <rFont val="Calibri"/>
        <family val="2"/>
        <charset val="204"/>
        <scheme val="minor"/>
      </rPr>
      <t xml:space="preserve"> включены в стоимость проживания и сервируются по кол-ву основных мест в номере.
</t>
    </r>
  </si>
  <si>
    <r>
      <rPr>
        <b/>
        <sz val="10"/>
        <color theme="1"/>
        <rFont val="Calibri"/>
        <family val="2"/>
        <charset val="204"/>
        <scheme val="minor"/>
      </rPr>
      <t>Комплектация номера</t>
    </r>
    <r>
      <rPr>
        <sz val="10"/>
        <color theme="1"/>
        <rFont val="Calibri"/>
        <family val="2"/>
        <charset val="204"/>
        <scheme val="minor"/>
      </rPr>
      <t xml:space="preserve">: 2 односпальные и 1 двуспальная кровать, стол, стулья, тумбы, шкаф, вешалки, комод, набор чашек, чайник. (микроволновка, холодильник, кулер на этаже)
</t>
    </r>
    <r>
      <rPr>
        <b/>
        <sz val="10"/>
        <color theme="1"/>
        <rFont val="Calibri"/>
        <family val="2"/>
        <charset val="204"/>
        <scheme val="minor"/>
      </rPr>
      <t>Ванная комната</t>
    </r>
    <r>
      <rPr>
        <sz val="10"/>
        <color theme="1"/>
        <rFont val="Calibri"/>
        <family val="2"/>
        <charset val="204"/>
        <scheme val="minor"/>
      </rPr>
      <t xml:space="preserve">: отдельная; оборудована туалетом, умывальником, душевой кабиной.
</t>
    </r>
    <r>
      <rPr>
        <b/>
        <sz val="10"/>
        <color theme="1"/>
        <rFont val="Calibri"/>
        <family val="2"/>
        <charset val="204"/>
        <scheme val="minor"/>
      </rPr>
      <t>Аксессуары:</t>
    </r>
    <r>
      <rPr>
        <sz val="10"/>
        <color theme="1"/>
        <rFont val="Calibri"/>
        <family val="2"/>
        <charset val="204"/>
        <scheme val="minor"/>
      </rPr>
      <t xml:space="preserve"> зеркало, фен, косметические принадлежности, полотенца, тапочки.
</t>
    </r>
    <r>
      <rPr>
        <b/>
        <sz val="10"/>
        <color rgb="FFFF0000"/>
        <rFont val="Calibri"/>
        <family val="2"/>
        <charset val="204"/>
        <scheme val="minor"/>
      </rPr>
      <t>Завтраки:</t>
    </r>
    <r>
      <rPr>
        <sz val="10"/>
        <color rgb="FFFF0000"/>
        <rFont val="Calibri"/>
        <family val="2"/>
        <charset val="204"/>
        <scheme val="minor"/>
      </rPr>
      <t xml:space="preserve">  включены в стоимость проживания и сервируются по кол-ву основных мест в номере.</t>
    </r>
  </si>
  <si>
    <r>
      <rPr>
        <b/>
        <sz val="10"/>
        <color theme="1"/>
        <rFont val="Calibri"/>
        <family val="2"/>
        <charset val="204"/>
        <scheme val="minor"/>
      </rPr>
      <t>Комплектация номера</t>
    </r>
    <r>
      <rPr>
        <sz val="10"/>
        <color theme="1"/>
        <rFont val="Calibri"/>
        <family val="2"/>
        <charset val="204"/>
        <scheme val="minor"/>
      </rPr>
      <t xml:space="preserve">: 4 односпальные  кровати, стол, стулья, тумбы, шкаф, вешалки, комод, набор чашек, чайник, холодильник. (микроволновка, кулер на этаже)
</t>
    </r>
    <r>
      <rPr>
        <b/>
        <sz val="10"/>
        <color theme="1"/>
        <rFont val="Calibri"/>
        <family val="2"/>
        <charset val="204"/>
        <scheme val="minor"/>
      </rPr>
      <t>Ванная комната</t>
    </r>
    <r>
      <rPr>
        <sz val="10"/>
        <color theme="1"/>
        <rFont val="Calibri"/>
        <family val="2"/>
        <charset val="204"/>
        <scheme val="minor"/>
      </rPr>
      <t xml:space="preserve">: отдельная; оборудована туалетом, умывальником, душевой кабиной.
</t>
    </r>
    <r>
      <rPr>
        <b/>
        <sz val="10"/>
        <color theme="1"/>
        <rFont val="Calibri"/>
        <family val="2"/>
        <charset val="204"/>
        <scheme val="minor"/>
      </rPr>
      <t>Аксессуары</t>
    </r>
    <r>
      <rPr>
        <sz val="10"/>
        <color theme="1"/>
        <rFont val="Calibri"/>
        <family val="2"/>
        <charset val="204"/>
        <scheme val="minor"/>
      </rPr>
      <t xml:space="preserve">: зеркало, фен, косметические принадлежности, полотенца, тапочки.
</t>
    </r>
    <r>
      <rPr>
        <b/>
        <sz val="10"/>
        <color rgb="FFFF0000"/>
        <rFont val="Calibri"/>
        <family val="2"/>
        <charset val="204"/>
        <scheme val="minor"/>
      </rPr>
      <t>Завтраки:</t>
    </r>
    <r>
      <rPr>
        <sz val="10"/>
        <color rgb="FFFF0000"/>
        <rFont val="Calibri"/>
        <family val="2"/>
        <charset val="204"/>
        <scheme val="minor"/>
      </rPr>
      <t xml:space="preserve">  включены в стоимость проживания и сервируются по кол-ву основных мест в номере.</t>
    </r>
  </si>
  <si>
    <r>
      <rPr>
        <b/>
        <sz val="10"/>
        <rFont val="Calibri"/>
        <family val="2"/>
        <charset val="204"/>
        <scheme val="minor"/>
      </rPr>
      <t>Комплектация номера</t>
    </r>
    <r>
      <rPr>
        <sz val="10"/>
        <rFont val="Calibri"/>
        <family val="2"/>
        <charset val="204"/>
        <scheme val="minor"/>
      </rPr>
      <t xml:space="preserve">: 2 двухъярусные кровати, стол, стулья, шкаф, набор чашек, (микроволновка, холодильник, кулер - на 2-м этаже)
</t>
    </r>
    <r>
      <rPr>
        <b/>
        <sz val="10"/>
        <rFont val="Calibri"/>
        <family val="2"/>
        <charset val="204"/>
        <scheme val="minor"/>
      </rPr>
      <t xml:space="preserve">Ванная комната </t>
    </r>
    <r>
      <rPr>
        <sz val="10"/>
        <rFont val="Calibri"/>
        <family val="2"/>
        <charset val="204"/>
        <scheme val="minor"/>
      </rPr>
      <t xml:space="preserve">и туалет: отдельная; оборудована туалетом, умывальником, душевой кабиной.
</t>
    </r>
    <r>
      <rPr>
        <b/>
        <sz val="10"/>
        <rFont val="Calibri"/>
        <family val="2"/>
        <charset val="204"/>
        <scheme val="minor"/>
      </rPr>
      <t>Аксессуары:</t>
    </r>
    <r>
      <rPr>
        <sz val="10"/>
        <rFont val="Calibri"/>
        <family val="2"/>
        <charset val="204"/>
        <scheme val="minor"/>
      </rPr>
      <t xml:space="preserve"> зеркало, фен, косметические принадлежности, полотенца, тапочки.</t>
    </r>
    <r>
      <rPr>
        <b/>
        <sz val="10"/>
        <color rgb="FFFF0000"/>
        <rFont val="Calibri"/>
        <family val="2"/>
        <charset val="204"/>
        <scheme val="minor"/>
      </rPr>
      <t xml:space="preserve">
Завтраки: </t>
    </r>
    <r>
      <rPr>
        <sz val="10"/>
        <color rgb="FFFF0000"/>
        <rFont val="Calibri"/>
        <family val="2"/>
        <charset val="204"/>
        <scheme val="minor"/>
      </rPr>
      <t xml:space="preserve"> включены в стоимость проживания и сервируются по кол-ву основных мест в номере.
</t>
    </r>
  </si>
  <si>
    <r>
      <rPr>
        <b/>
        <sz val="9"/>
        <color theme="1"/>
        <rFont val="Calibri"/>
        <family val="2"/>
        <charset val="204"/>
        <scheme val="minor"/>
      </rPr>
      <t>Комплектация номера</t>
    </r>
    <r>
      <rPr>
        <sz val="9"/>
        <color theme="1"/>
        <rFont val="Calibri"/>
        <family val="2"/>
        <charset val="204"/>
        <scheme val="minor"/>
      </rPr>
      <t xml:space="preserve">: 1 двухъярусная кровать, крючки для одежды.      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04"/>
        <scheme val="minor"/>
      </rPr>
      <t xml:space="preserve">Ванная комната: </t>
    </r>
    <r>
      <rPr>
        <sz val="9"/>
        <color theme="1"/>
        <rFont val="Calibri"/>
        <family val="2"/>
        <charset val="204"/>
        <scheme val="minor"/>
      </rPr>
      <t xml:space="preserve">общая на этаже; оборудована туалетом, душевыми кабинами, умывальником, диспенсером для мыла.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04"/>
        <scheme val="minor"/>
      </rPr>
      <t>Аксессуары</t>
    </r>
    <r>
      <rPr>
        <sz val="9"/>
        <color theme="1"/>
        <rFont val="Calibri"/>
        <family val="2"/>
        <charset val="204"/>
        <scheme val="minor"/>
      </rPr>
      <t xml:space="preserve">: полотенца. настольные игры, бесплатный чай, кофе и сладости в общей гостиной.                        </t>
    </r>
    <r>
      <rPr>
        <b/>
        <sz val="9"/>
        <color rgb="FFFF0000"/>
        <rFont val="Calibri"/>
        <family val="2"/>
        <charset val="204"/>
        <scheme val="minor"/>
      </rPr>
      <t xml:space="preserve">Завтраки: </t>
    </r>
    <r>
      <rPr>
        <sz val="9"/>
        <color rgb="FFFF0000"/>
        <rFont val="Calibri"/>
        <family val="2"/>
        <charset val="204"/>
        <scheme val="minor"/>
      </rPr>
      <t xml:space="preserve"> не включены в стоимость проживания и сервируются за дополнительную плату в кафе и ресторанах парка.</t>
    </r>
  </si>
  <si>
    <r>
      <rPr>
        <b/>
        <sz val="9"/>
        <color theme="1"/>
        <rFont val="Calibri"/>
        <family val="2"/>
        <charset val="204"/>
        <scheme val="minor"/>
      </rPr>
      <t>Комплектация номера:</t>
    </r>
    <r>
      <rPr>
        <sz val="9"/>
        <color theme="1"/>
        <rFont val="Calibri"/>
        <family val="2"/>
        <charset val="204"/>
        <scheme val="minor"/>
      </rPr>
      <t xml:space="preserve"> 1 двухъярусная и 1 односпальная кровать, крючки для одежды.                                                 </t>
    </r>
    <r>
      <rPr>
        <b/>
        <sz val="9"/>
        <color theme="1"/>
        <rFont val="Calibri"/>
        <family val="2"/>
        <charset val="204"/>
        <scheme val="minor"/>
      </rPr>
      <t>Ванная комната:</t>
    </r>
    <r>
      <rPr>
        <sz val="9"/>
        <color theme="1"/>
        <rFont val="Calibri"/>
        <family val="2"/>
        <charset val="204"/>
        <scheme val="minor"/>
      </rPr>
      <t xml:space="preserve"> общая на этаже; оборудована туалетом, душевыми кабинами, умывальником, диспенсером для мыла.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04"/>
        <scheme val="minor"/>
      </rPr>
      <t>Аксессуары:</t>
    </r>
    <r>
      <rPr>
        <sz val="9"/>
        <color theme="1"/>
        <rFont val="Calibri"/>
        <family val="2"/>
        <charset val="204"/>
        <scheme val="minor"/>
      </rPr>
      <t xml:space="preserve"> полотенца. настольные игры, бесплатный чай, кофе и сладости в общей гостиной.                                                 </t>
    </r>
    <r>
      <rPr>
        <b/>
        <sz val="9"/>
        <color rgb="FFFF0000"/>
        <rFont val="Calibri"/>
        <family val="2"/>
        <charset val="204"/>
        <scheme val="minor"/>
      </rPr>
      <t>Завтраки:</t>
    </r>
    <r>
      <rPr>
        <sz val="9"/>
        <color rgb="FFFF0000"/>
        <rFont val="Calibri"/>
        <family val="2"/>
        <charset val="204"/>
        <scheme val="minor"/>
      </rPr>
      <t xml:space="preserve">   не включены в стоимость проживания и сервируются за дополнительную плату в кафе и ресторанах парка.</t>
    </r>
  </si>
  <si>
    <r>
      <rPr>
        <b/>
        <sz val="9"/>
        <color theme="1"/>
        <rFont val="Calibri"/>
        <family val="2"/>
        <charset val="204"/>
        <scheme val="minor"/>
      </rPr>
      <t>Комплектация номера:</t>
    </r>
    <r>
      <rPr>
        <sz val="9"/>
        <color theme="1"/>
        <rFont val="Calibri"/>
        <family val="2"/>
        <charset val="204"/>
        <scheme val="minor"/>
      </rPr>
      <t xml:space="preserve"> 2 двухъярусная  крючки для одежды.                                                                                       </t>
    </r>
    <r>
      <rPr>
        <b/>
        <sz val="9"/>
        <color theme="1"/>
        <rFont val="Calibri"/>
        <family val="2"/>
        <charset val="204"/>
        <scheme val="minor"/>
      </rPr>
      <t>Ванная комната:</t>
    </r>
    <r>
      <rPr>
        <sz val="9"/>
        <color theme="1"/>
        <rFont val="Calibri"/>
        <family val="2"/>
        <charset val="204"/>
        <scheme val="minor"/>
      </rPr>
      <t xml:space="preserve"> общая на этаже; оборудована туалетом, душевыми кабинами, умывальником, диспенсером для мыла.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04"/>
        <scheme val="minor"/>
      </rPr>
      <t>Аксессуары:</t>
    </r>
    <r>
      <rPr>
        <sz val="9"/>
        <color theme="1"/>
        <rFont val="Calibri"/>
        <family val="2"/>
        <charset val="204"/>
        <scheme val="minor"/>
      </rPr>
      <t xml:space="preserve"> полотенца. настольные игры, бесплатный чай, кофе и сладости в общей гостиной.                      </t>
    </r>
    <r>
      <rPr>
        <b/>
        <sz val="9"/>
        <color rgb="FFFF0000"/>
        <rFont val="Calibri"/>
        <family val="2"/>
        <charset val="204"/>
        <scheme val="minor"/>
      </rPr>
      <t>Завтраки:</t>
    </r>
    <r>
      <rPr>
        <sz val="9"/>
        <color rgb="FFFF0000"/>
        <rFont val="Calibri"/>
        <family val="2"/>
        <charset val="204"/>
        <scheme val="minor"/>
      </rPr>
      <t xml:space="preserve">   не включены в стоимость проживания и сервируются за дополнительную плату в кафе и ресторанах парка.</t>
    </r>
  </si>
  <si>
    <r>
      <rPr>
        <b/>
        <sz val="10"/>
        <color theme="1"/>
        <rFont val="Calibri"/>
        <family val="2"/>
        <charset val="204"/>
        <scheme val="minor"/>
      </rPr>
      <t>Комплектация номера:</t>
    </r>
    <r>
      <rPr>
        <sz val="10"/>
        <color theme="1"/>
        <rFont val="Calibri"/>
        <family val="2"/>
        <charset val="204"/>
        <scheme val="minor"/>
      </rPr>
      <t xml:space="preserve"> 2 односпальные кровати ( с возможностью совмещение в 1 двуспальную кровать),1 стол, 2 кресла или стула, 2 тумбы, 2 вешалки, мини-холодильник, чайник, чашки, чайный набор (чай черный, чай зеленый кофе, сахар), одна бутылка минеральной воды без газа (1,5 л), телефон для внутренней связи, деревянный стеллаж, комод.
</t>
    </r>
    <r>
      <rPr>
        <b/>
        <sz val="10"/>
        <color theme="1"/>
        <rFont val="Calibri"/>
        <family val="2"/>
        <charset val="204"/>
        <scheme val="minor"/>
      </rPr>
      <t>Ванная комната</t>
    </r>
    <r>
      <rPr>
        <sz val="10"/>
        <color theme="1"/>
        <rFont val="Calibri"/>
        <family val="2"/>
        <charset val="204"/>
        <scheme val="minor"/>
      </rPr>
      <t xml:space="preserve">: отдельная, оборудована туалетом, ванной и умывальником.
</t>
    </r>
    <r>
      <rPr>
        <b/>
        <sz val="10"/>
        <color theme="1"/>
        <rFont val="Calibri"/>
        <family val="2"/>
        <charset val="204"/>
        <scheme val="minor"/>
      </rPr>
      <t>Аксессуары</t>
    </r>
    <r>
      <rPr>
        <sz val="10"/>
        <color theme="1"/>
        <rFont val="Calibri"/>
        <family val="2"/>
        <charset val="204"/>
        <scheme val="minor"/>
      </rPr>
      <t xml:space="preserve">: фен, зеркало, косметические принадлежности на 2 персоны (на одну персону: одноразовые гель для душа, шампунь, зубной нобор, мыло), полотенца на 2 персоны (на одну персону: большое и среднее), тапочки.                                                                                                                                                                                  </t>
    </r>
    <r>
      <rPr>
        <b/>
        <sz val="10"/>
        <color rgb="FFFF0000"/>
        <rFont val="Calibri"/>
        <family val="2"/>
        <charset val="204"/>
        <scheme val="minor"/>
      </rPr>
      <t>Завтраки:</t>
    </r>
    <r>
      <rPr>
        <sz val="10"/>
        <color rgb="FFFF0000"/>
        <rFont val="Calibri"/>
        <family val="2"/>
        <charset val="204"/>
        <scheme val="minor"/>
      </rPr>
      <t xml:space="preserve">  включены в стоимость проживания и сервируются по кол-ву основных мест в номере.
</t>
    </r>
  </si>
  <si>
    <r>
      <rPr>
        <b/>
        <sz val="10"/>
        <color theme="1"/>
        <rFont val="Calibri"/>
        <family val="2"/>
        <charset val="204"/>
        <scheme val="minor"/>
      </rPr>
      <t>Комплектация номера:</t>
    </r>
    <r>
      <rPr>
        <sz val="10"/>
        <color theme="1"/>
        <rFont val="Calibri"/>
        <family val="2"/>
        <charset val="204"/>
        <scheme val="minor"/>
      </rPr>
      <t xml:space="preserve"> 2 комнеты, 4 односпальные кровати( с возможностью совмещение в 1 двуспальную кровать),1, 2 стола, 4 кресла или стула, 4 тумбы, 4 вешалки, мини-холодильник, чайник, чашки, чайные наборы (чай черный, чай зеленый кофе, сахар), две бутылки минеральной воды без газа (1,5 л), телефон для внутренней связи, деревянный стеллаж, комод.
</t>
    </r>
    <r>
      <rPr>
        <b/>
        <sz val="10"/>
        <color theme="1"/>
        <rFont val="Calibri"/>
        <family val="2"/>
        <charset val="204"/>
        <scheme val="minor"/>
      </rPr>
      <t>Ванная комната:</t>
    </r>
    <r>
      <rPr>
        <sz val="10"/>
        <color theme="1"/>
        <rFont val="Calibri"/>
        <family val="2"/>
        <charset val="204"/>
        <scheme val="minor"/>
      </rPr>
      <t xml:space="preserve"> отдельная, оборудована туалетом, ванной и умывальником.
</t>
    </r>
    <r>
      <rPr>
        <b/>
        <sz val="10"/>
        <color theme="1"/>
        <rFont val="Calibri"/>
        <family val="2"/>
        <charset val="204"/>
        <scheme val="minor"/>
      </rPr>
      <t>Аксессуары</t>
    </r>
    <r>
      <rPr>
        <sz val="10"/>
        <color theme="1"/>
        <rFont val="Calibri"/>
        <family val="2"/>
        <charset val="204"/>
        <scheme val="minor"/>
      </rPr>
      <t xml:space="preserve">: фен, зеркало, косметические принадлежности на 4 персоны ( на одну персону: одноразовые гель для душа, шампунь, зубной нобор, мыло), полотенца на 4 персоны (на одну персону: большое и среднее), тапочки.                                                                                                                                                                                     </t>
    </r>
    <r>
      <rPr>
        <b/>
        <sz val="10"/>
        <color rgb="FFFF0000"/>
        <rFont val="Calibri"/>
        <family val="2"/>
        <charset val="204"/>
        <scheme val="minor"/>
      </rPr>
      <t>Завтраки:</t>
    </r>
    <r>
      <rPr>
        <sz val="10"/>
        <color rgb="FFFF0000"/>
        <rFont val="Calibri"/>
        <family val="2"/>
        <charset val="204"/>
        <scheme val="minor"/>
      </rPr>
      <t xml:space="preserve">  включены в стоимость проживания и сервируются по кол-ву основных мест в номере.
</t>
    </r>
  </si>
  <si>
    <r>
      <t>Комплектация номера: </t>
    </r>
    <r>
      <rPr>
        <sz val="9"/>
        <color theme="1"/>
        <rFont val="Calibri"/>
        <family val="2"/>
        <charset val="204"/>
        <scheme val="minor"/>
      </rPr>
      <t xml:space="preserve">1 двуспальная кровать, 1 стол, 2 стула,большой  шкаф, 2 тумбы, холодильник, чайник, чашки, чайный набор.                                 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04"/>
        <scheme val="minor"/>
      </rPr>
      <t xml:space="preserve">Ванная комната: </t>
    </r>
    <r>
      <rPr>
        <sz val="9"/>
        <color theme="1"/>
        <rFont val="Calibri"/>
        <family val="2"/>
        <charset val="204"/>
        <scheme val="minor"/>
      </rPr>
      <t xml:space="preserve">отдельная, оборудована туалетом, умывальником, душевой кабиной.  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04"/>
        <scheme val="minor"/>
      </rPr>
      <t>Аксессуары:</t>
    </r>
    <r>
      <rPr>
        <sz val="9"/>
        <color theme="1"/>
        <rFont val="Calibri"/>
        <family val="2"/>
        <charset val="204"/>
        <scheme val="minor"/>
      </rPr>
      <t xml:space="preserve">  зеркало, косметические принадлежности, фен, полотенца, тапочки, халаты.                                                                                                                            </t>
    </r>
    <r>
      <rPr>
        <b/>
        <sz val="9"/>
        <color rgb="FFFF0000"/>
        <rFont val="Calibri"/>
        <family val="2"/>
        <charset val="204"/>
        <scheme val="minor"/>
      </rPr>
      <t xml:space="preserve">Завтраки: </t>
    </r>
    <r>
      <rPr>
        <sz val="9"/>
        <color rgb="FFFF0000"/>
        <rFont val="Calibri"/>
        <family val="2"/>
        <charset val="204"/>
        <scheme val="minor"/>
      </rPr>
      <t xml:space="preserve"> включены в стоимость проживания и сервируются по кол-ву основных мест в номере.
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scheme val="minor"/>
      </rPr>
      <t/>
    </r>
  </si>
  <si>
    <r>
      <t>Комплектация номера: </t>
    </r>
    <r>
      <rPr>
        <sz val="9"/>
        <color theme="1"/>
        <rFont val="Calibri"/>
        <family val="2"/>
        <charset val="204"/>
        <scheme val="minor"/>
      </rPr>
      <t xml:space="preserve">2 односпальные кровати, 1 столик, 2 тумбы, вешалка.                                                              </t>
    </r>
    <r>
      <rPr>
        <b/>
        <sz val="9"/>
        <color theme="1"/>
        <rFont val="Calibri"/>
        <family val="2"/>
        <charset val="204"/>
        <scheme val="minor"/>
      </rPr>
      <t>Ванная комната:</t>
    </r>
    <r>
      <rPr>
        <sz val="9"/>
        <color theme="1"/>
        <rFont val="Calibri"/>
        <family val="2"/>
        <charset val="204"/>
        <scheme val="minor"/>
      </rPr>
      <t xml:space="preserve"> отдельная; оборудована туалетом, умывальником, душем.                                  </t>
    </r>
    <r>
      <rPr>
        <b/>
        <sz val="9"/>
        <color theme="1"/>
        <rFont val="Calibri"/>
        <family val="2"/>
        <charset val="204"/>
        <scheme val="minor"/>
      </rPr>
      <t>Аксессуары:</t>
    </r>
    <r>
      <rPr>
        <sz val="9"/>
        <color theme="1"/>
        <rFont val="Calibri"/>
        <family val="2"/>
        <charset val="204"/>
        <scheme val="minor"/>
      </rPr>
      <t xml:space="preserve"> зеркало, косметические принадлежности, полотенца, тапочки.                                                                                                                   </t>
    </r>
    <r>
      <rPr>
        <b/>
        <sz val="9"/>
        <color rgb="FFFF0000"/>
        <rFont val="Calibri"/>
        <family val="2"/>
        <charset val="204"/>
        <scheme val="minor"/>
      </rPr>
      <t>Завтраки:</t>
    </r>
    <r>
      <rPr>
        <sz val="9"/>
        <color rgb="FFFF0000"/>
        <rFont val="Calibri"/>
        <family val="2"/>
        <charset val="204"/>
        <scheme val="minor"/>
      </rPr>
      <t xml:space="preserve"> включены в стоимость проживания и сервируются по кол-ву основных мест в номере.
</t>
    </r>
  </si>
  <si>
    <r>
      <t>Комплектация номера: </t>
    </r>
    <r>
      <rPr>
        <sz val="9"/>
        <color theme="1"/>
        <rFont val="Calibri"/>
        <family val="2"/>
        <charset val="204"/>
        <scheme val="minor"/>
      </rPr>
      <t xml:space="preserve">2двухярусные односпальные кровати, 1 столик, 2 тумбы, вешалка.            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04"/>
        <scheme val="minor"/>
      </rPr>
      <t>Ванная комната:</t>
    </r>
    <r>
      <rPr>
        <sz val="9"/>
        <color theme="1"/>
        <rFont val="Calibri"/>
        <family val="2"/>
        <charset val="204"/>
        <scheme val="minor"/>
      </rPr>
      <t xml:space="preserve"> отдельная; оборудована туалетом, умывальником, душем.                                 </t>
    </r>
    <r>
      <rPr>
        <b/>
        <sz val="9"/>
        <color theme="1"/>
        <rFont val="Calibri"/>
        <family val="2"/>
        <charset val="204"/>
        <scheme val="minor"/>
      </rPr>
      <t>Аксессуары:</t>
    </r>
    <r>
      <rPr>
        <sz val="9"/>
        <color theme="1"/>
        <rFont val="Calibri"/>
        <family val="2"/>
        <charset val="204"/>
        <scheme val="minor"/>
      </rPr>
      <t xml:space="preserve"> зеркало, косметические принадлежности, полотенца, тапочки.                                                  </t>
    </r>
    <r>
      <rPr>
        <b/>
        <sz val="9"/>
        <color rgb="FFFF0000"/>
        <rFont val="Calibri"/>
        <family val="2"/>
        <charset val="204"/>
        <scheme val="minor"/>
      </rPr>
      <t>Завтраки:</t>
    </r>
    <r>
      <rPr>
        <sz val="9"/>
        <color rgb="FFFF0000"/>
        <rFont val="Calibri"/>
        <family val="2"/>
        <charset val="204"/>
        <scheme val="minor"/>
      </rPr>
      <t xml:space="preserve">  включены в стоимость проживания и сервируются по кол-ву основных мест в номере.
</t>
    </r>
  </si>
  <si>
    <r>
      <rPr>
        <b/>
        <sz val="9"/>
        <color theme="1"/>
        <rFont val="Calibri"/>
        <family val="2"/>
        <charset val="204"/>
        <scheme val="minor"/>
      </rPr>
      <t>Комплектация номера</t>
    </r>
    <r>
      <rPr>
        <sz val="9"/>
        <color theme="1"/>
        <rFont val="Calibri"/>
        <family val="2"/>
        <charset val="204"/>
        <scheme val="minor"/>
      </rPr>
      <t xml:space="preserve">: 2 односпальные кровати, стол, стулья, тумбы, шкаф.
</t>
    </r>
    <r>
      <rPr>
        <b/>
        <sz val="9"/>
        <color theme="1"/>
        <rFont val="Calibri"/>
        <family val="2"/>
        <charset val="204"/>
        <scheme val="minor"/>
      </rPr>
      <t>Ванная комната</t>
    </r>
    <r>
      <rPr>
        <sz val="9"/>
        <color theme="1"/>
        <rFont val="Calibri"/>
        <family val="2"/>
        <charset val="204"/>
        <scheme val="minor"/>
      </rPr>
      <t xml:space="preserve">: отдельная; оборудована туалетом, умывальником, душевой кабиной.
</t>
    </r>
    <r>
      <rPr>
        <b/>
        <sz val="9"/>
        <color theme="1"/>
        <rFont val="Calibri"/>
        <family val="2"/>
        <charset val="204"/>
        <scheme val="minor"/>
      </rPr>
      <t>Аксессуары:</t>
    </r>
    <r>
      <rPr>
        <sz val="9"/>
        <color theme="1"/>
        <rFont val="Calibri"/>
        <family val="2"/>
        <charset val="204"/>
        <scheme val="minor"/>
      </rPr>
      <t xml:space="preserve"> зеркало, фен, косметические принадлежности, полотенца, тапочки.                                                </t>
    </r>
    <r>
      <rPr>
        <b/>
        <sz val="9"/>
        <color rgb="FFFF0000"/>
        <rFont val="Calibri"/>
        <family val="2"/>
        <charset val="204"/>
        <scheme val="minor"/>
      </rPr>
      <t>Завтраки:</t>
    </r>
    <r>
      <rPr>
        <sz val="9"/>
        <color rgb="FFFF0000"/>
        <rFont val="Calibri"/>
        <family val="2"/>
        <charset val="204"/>
        <scheme val="minor"/>
      </rPr>
      <t xml:space="preserve">  включены в стоимость проживания и сервируются по кол-ву основных мест в номере.
</t>
    </r>
    <r>
      <rPr>
        <sz val="9"/>
        <color theme="1"/>
        <rFont val="Calibri"/>
        <family val="2"/>
        <charset val="204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/>
    </r>
  </si>
  <si>
    <r>
      <rPr>
        <b/>
        <sz val="9"/>
        <color theme="1"/>
        <rFont val="Calibri"/>
        <family val="2"/>
        <scheme val="minor"/>
      </rPr>
      <t>Комплектация номера</t>
    </r>
    <r>
      <rPr>
        <sz val="9"/>
        <color theme="1"/>
        <rFont val="Calibri"/>
        <family val="2"/>
        <scheme val="minor"/>
      </rPr>
      <t xml:space="preserve">: 1 двуспальная кровать и 1 одноместный диван, стол, стулья, кресло, тумбы, шкаф.
</t>
    </r>
    <r>
      <rPr>
        <b/>
        <sz val="9"/>
        <color theme="1"/>
        <rFont val="Calibri"/>
        <family val="2"/>
        <scheme val="minor"/>
      </rPr>
      <t>Ванная комната</t>
    </r>
    <r>
      <rPr>
        <sz val="9"/>
        <color theme="1"/>
        <rFont val="Calibri"/>
        <family val="2"/>
        <scheme val="minor"/>
      </rPr>
      <t xml:space="preserve">: отдельная; оборудована туалетом, умывальником, душевой кабиной.
</t>
    </r>
    <r>
      <rPr>
        <b/>
        <sz val="9"/>
        <color theme="1"/>
        <rFont val="Calibri"/>
        <family val="2"/>
        <scheme val="minor"/>
      </rPr>
      <t>Аксессуары</t>
    </r>
    <r>
      <rPr>
        <sz val="9"/>
        <color theme="1"/>
        <rFont val="Calibri"/>
        <family val="2"/>
        <scheme val="minor"/>
      </rPr>
      <t xml:space="preserve">: зеркало, фен, косметические принадлежности, полотенца, тапочки.                               </t>
    </r>
    <r>
      <rPr>
        <b/>
        <sz val="9"/>
        <color rgb="FFFF0000"/>
        <rFont val="Calibri"/>
        <family val="2"/>
        <charset val="204"/>
        <scheme val="minor"/>
      </rPr>
      <t>Завтраки</t>
    </r>
    <r>
      <rPr>
        <sz val="9"/>
        <color rgb="FFFF0000"/>
        <rFont val="Calibri"/>
        <family val="2"/>
        <charset val="204"/>
        <scheme val="minor"/>
      </rPr>
      <t xml:space="preserve">: включены в стоимость проживания и сервируются по кол-ву основных мест в номере.
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/>
    </r>
  </si>
  <si>
    <r>
      <rPr>
        <b/>
        <sz val="9"/>
        <color theme="1"/>
        <rFont val="Calibri"/>
        <family val="2"/>
        <charset val="204"/>
        <scheme val="minor"/>
      </rPr>
      <t>Комплектация номера</t>
    </r>
    <r>
      <rPr>
        <sz val="9"/>
        <color theme="1"/>
        <rFont val="Calibri"/>
        <family val="2"/>
        <charset val="204"/>
        <scheme val="minor"/>
      </rPr>
      <t xml:space="preserve">: 2 односпальные кровати, столик, тумбы, вешалка.
</t>
    </r>
    <r>
      <rPr>
        <b/>
        <sz val="9"/>
        <color theme="1"/>
        <rFont val="Calibri"/>
        <family val="2"/>
        <charset val="204"/>
        <scheme val="minor"/>
      </rPr>
      <t>Ванная комната</t>
    </r>
    <r>
      <rPr>
        <sz val="9"/>
        <color theme="1"/>
        <rFont val="Calibri"/>
        <family val="2"/>
        <charset val="204"/>
        <scheme val="minor"/>
      </rPr>
      <t xml:space="preserve">: отдельная; оборудована туалетом, умывальником, душем.
</t>
    </r>
    <r>
      <rPr>
        <b/>
        <sz val="9"/>
        <color theme="1"/>
        <rFont val="Calibri"/>
        <family val="2"/>
        <charset val="204"/>
        <scheme val="minor"/>
      </rPr>
      <t>Аксессуары</t>
    </r>
    <r>
      <rPr>
        <sz val="9"/>
        <color theme="1"/>
        <rFont val="Calibri"/>
        <family val="2"/>
        <charset val="204"/>
        <scheme val="minor"/>
      </rPr>
      <t xml:space="preserve">: зеркало, косметические принадлежности, полотенца, тапочки.                                                  </t>
    </r>
    <r>
      <rPr>
        <b/>
        <sz val="9"/>
        <color rgb="FFFF0000"/>
        <rFont val="Calibri"/>
        <family val="2"/>
        <charset val="204"/>
        <scheme val="minor"/>
      </rPr>
      <t xml:space="preserve">Завтраки: </t>
    </r>
    <r>
      <rPr>
        <sz val="9"/>
        <color rgb="FFFF0000"/>
        <rFont val="Calibri"/>
        <family val="2"/>
        <charset val="204"/>
        <scheme val="minor"/>
      </rPr>
      <t xml:space="preserve"> включены в стоимость проживания и сервируются по кол-ву основных мест в номере.
</t>
    </r>
  </si>
  <si>
    <r>
      <t>Комплектация номера: </t>
    </r>
    <r>
      <rPr>
        <sz val="9"/>
        <color theme="1"/>
        <rFont val="Calibri"/>
        <family val="2"/>
        <charset val="204"/>
        <scheme val="minor"/>
      </rPr>
      <t xml:space="preserve">1 двуспальная кровать, 1 стол, 2 стула, платяной шкаф, 2 тумбы, мини-холодильник, чайник, чашки, чайный набор, телефон, напольная вешалка.            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04"/>
        <scheme val="minor"/>
      </rPr>
      <t xml:space="preserve">Ванная комната: </t>
    </r>
    <r>
      <rPr>
        <sz val="9"/>
        <color theme="1"/>
        <rFont val="Calibri"/>
        <family val="2"/>
        <charset val="204"/>
        <scheme val="minor"/>
      </rPr>
      <t xml:space="preserve">отдельная, оборудована туалетом, умывальником, душевой кабиной.       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04"/>
        <scheme val="minor"/>
      </rPr>
      <t>Аксессуары:</t>
    </r>
    <r>
      <rPr>
        <sz val="9"/>
        <color theme="1"/>
        <rFont val="Calibri"/>
        <family val="2"/>
        <charset val="204"/>
        <scheme val="minor"/>
      </rPr>
      <t xml:space="preserve"> стильные светильники, зеркало, косметические принадлежности, фен, полотенца, тапочки, халаты.                                                                                                                                                                                  </t>
    </r>
    <r>
      <rPr>
        <b/>
        <sz val="9"/>
        <color rgb="FFFF0000"/>
        <rFont val="Calibri"/>
        <family val="2"/>
        <charset val="204"/>
        <scheme val="minor"/>
      </rPr>
      <t>Завтраки:</t>
    </r>
    <r>
      <rPr>
        <sz val="9"/>
        <color rgb="FFFF0000"/>
        <rFont val="Calibri"/>
        <family val="2"/>
        <charset val="204"/>
        <scheme val="minor"/>
      </rPr>
      <t xml:space="preserve">  включены в стоимость проживания и сервируются по кол-ву основных мест в номере.
</t>
    </r>
  </si>
  <si>
    <r>
      <t>Комплектация номера: </t>
    </r>
    <r>
      <rPr>
        <sz val="9"/>
        <color theme="1"/>
        <rFont val="Calibri"/>
        <family val="2"/>
        <charset val="204"/>
        <scheme val="minor"/>
      </rPr>
      <t xml:space="preserve">2 односпальные кровати (с возможностью совмещения), 1 стол, 2 стула, платяной шкаф, 2 тумбы, мини-холодильник, чайник, чашки, чайный набор, телефон, напольная вешалка.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04"/>
        <scheme val="minor"/>
      </rPr>
      <t xml:space="preserve">Ванная комната: </t>
    </r>
    <r>
      <rPr>
        <sz val="9"/>
        <color theme="1"/>
        <rFont val="Calibri"/>
        <family val="2"/>
        <charset val="204"/>
        <scheme val="minor"/>
      </rPr>
      <t xml:space="preserve">отдельная, оборудована туалетом, умывальником, душевой кабиной.     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04"/>
        <scheme val="minor"/>
      </rPr>
      <t>Аксессуары:</t>
    </r>
    <r>
      <rPr>
        <sz val="9"/>
        <color theme="1"/>
        <rFont val="Calibri"/>
        <family val="2"/>
        <charset val="204"/>
        <scheme val="minor"/>
      </rPr>
      <t xml:space="preserve"> стильные светильники, зеркало, косметические принадлежности, фен, полотенца, тапочки, халаты.                                                                                                                                                                              </t>
    </r>
    <r>
      <rPr>
        <b/>
        <sz val="9"/>
        <color rgb="FFFF0000"/>
        <rFont val="Calibri"/>
        <family val="2"/>
        <charset val="204"/>
        <scheme val="minor"/>
      </rPr>
      <t>Завтраки:</t>
    </r>
    <r>
      <rPr>
        <sz val="9"/>
        <color rgb="FFFF0000"/>
        <rFont val="Calibri"/>
        <family val="2"/>
        <charset val="204"/>
        <scheme val="minor"/>
      </rPr>
      <t xml:space="preserve">  включены в стоимость проживания и сервируются по кол-ву основных мест в номере.
</t>
    </r>
  </si>
  <si>
    <r>
      <t xml:space="preserve">Комплектация номера: </t>
    </r>
    <r>
      <rPr>
        <sz val="9"/>
        <color rgb="FF000000"/>
        <rFont val="Calibri"/>
        <family val="2"/>
        <charset val="204"/>
        <scheme val="minor"/>
      </rPr>
      <t xml:space="preserve">1 двуспальная кровать, 2 прикроватные тумбы, раскладной диван, столик журнальный, 2 кресла, мини-бар под холодильник, мини-холодильник, сервизы, платяной шкаф, чайник, телефон, напольная вешалка, чайные наборы.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04"/>
        <scheme val="minor"/>
      </rPr>
      <t>Ванная комната:</t>
    </r>
    <r>
      <rPr>
        <sz val="9"/>
        <color rgb="FF000000"/>
        <rFont val="Calibri"/>
        <family val="2"/>
        <charset val="204"/>
        <scheme val="minor"/>
      </rPr>
      <t xml:space="preserve"> душевая кабина, раковина, унитаз, зеркало с подсветкой, держатель для полотенец, стаканы для зубных наборов, фен, урна педальная, коврики.                                                                               </t>
    </r>
    <r>
      <rPr>
        <b/>
        <sz val="9"/>
        <color rgb="FF000000"/>
        <rFont val="Calibri"/>
        <family val="2"/>
        <charset val="204"/>
        <scheme val="minor"/>
      </rPr>
      <t>Аксессуары:</t>
    </r>
    <r>
      <rPr>
        <sz val="9"/>
        <color rgb="FF000000"/>
        <rFont val="Calibri"/>
        <family val="2"/>
        <charset val="204"/>
        <scheme val="minor"/>
      </rPr>
      <t xml:space="preserve"> декоративные потолочные светильники, сервизы (чашки, тарелки, ложки, чайник для заварки, бокалы, ваза для цветов и ваза для фруктов), этнические шторы, 2 растения в вазонах, декоративные стилизованные картинки, 2 комплекта полотенец (маленькое, большое, среднее), халаты, тапочки.                                                                                                                                                          </t>
    </r>
    <r>
      <rPr>
        <b/>
        <sz val="9"/>
        <color rgb="FFFF0000"/>
        <rFont val="Calibri"/>
        <family val="2"/>
        <charset val="204"/>
        <scheme val="minor"/>
      </rPr>
      <t>Завтраки:</t>
    </r>
    <r>
      <rPr>
        <sz val="9"/>
        <color rgb="FFFF0000"/>
        <rFont val="Calibri"/>
        <family val="2"/>
        <charset val="204"/>
        <scheme val="minor"/>
      </rPr>
      <t xml:space="preserve">  включены в стоимость проживания и сервируются по кол-ву основных мест в номере.
</t>
    </r>
  </si>
  <si>
    <r>
      <rPr>
        <b/>
        <sz val="9"/>
        <color theme="1"/>
        <rFont val="Calibri"/>
        <family val="2"/>
        <charset val="204"/>
        <scheme val="minor"/>
      </rPr>
      <t>Комплектация номера</t>
    </r>
    <r>
      <rPr>
        <sz val="9"/>
        <color theme="1"/>
        <rFont val="Calibri"/>
        <family val="2"/>
        <charset val="204"/>
        <scheme val="minor"/>
      </rPr>
      <t xml:space="preserve">: 2 односпальные кровати, стол, стулья, тумбы, шкаф.
</t>
    </r>
    <r>
      <rPr>
        <b/>
        <sz val="9"/>
        <color theme="1"/>
        <rFont val="Calibri"/>
        <family val="2"/>
        <charset val="204"/>
        <scheme val="minor"/>
      </rPr>
      <t>Ванная комната</t>
    </r>
    <r>
      <rPr>
        <sz val="9"/>
        <color theme="1"/>
        <rFont val="Calibri"/>
        <family val="2"/>
        <charset val="204"/>
        <scheme val="minor"/>
      </rPr>
      <t xml:space="preserve">: отдельная; оборудована туалетом, умывальником, душевой.
</t>
    </r>
    <r>
      <rPr>
        <b/>
        <sz val="9"/>
        <color theme="1"/>
        <rFont val="Calibri"/>
        <family val="2"/>
        <charset val="204"/>
        <scheme val="minor"/>
      </rPr>
      <t>Аксессуары:</t>
    </r>
    <r>
      <rPr>
        <sz val="9"/>
        <color theme="1"/>
        <rFont val="Calibri"/>
        <family val="2"/>
        <charset val="204"/>
        <scheme val="minor"/>
      </rPr>
      <t xml:space="preserve"> зеркало, фен, косметические принадлежности, набор полотенец, тапочки.                               </t>
    </r>
    <r>
      <rPr>
        <b/>
        <sz val="9"/>
        <color rgb="FFFF0000"/>
        <rFont val="Calibri"/>
        <family val="2"/>
        <charset val="204"/>
        <scheme val="minor"/>
      </rPr>
      <t>Завтраки:</t>
    </r>
    <r>
      <rPr>
        <sz val="9"/>
        <color rgb="FFFF0000"/>
        <rFont val="Calibri"/>
        <family val="2"/>
        <charset val="204"/>
        <scheme val="minor"/>
      </rPr>
      <t xml:space="preserve"> включены в стоимость проживания и сервируются по кол-ву основных мест в номере.</t>
    </r>
  </si>
  <si>
    <r>
      <rPr>
        <b/>
        <sz val="9"/>
        <color theme="1"/>
        <rFont val="Calibri"/>
        <family val="2"/>
        <charset val="204"/>
        <scheme val="minor"/>
      </rPr>
      <t>Комплектация номера</t>
    </r>
    <r>
      <rPr>
        <sz val="9"/>
        <color theme="1"/>
        <rFont val="Calibri"/>
        <family val="2"/>
        <charset val="204"/>
        <scheme val="minor"/>
      </rPr>
      <t xml:space="preserve">: номер с балконом , 2 односпальные кровати, стол, стулья, тумбы, шкаф.
</t>
    </r>
    <r>
      <rPr>
        <b/>
        <sz val="9"/>
        <color theme="1"/>
        <rFont val="Calibri"/>
        <family val="2"/>
        <charset val="204"/>
        <scheme val="minor"/>
      </rPr>
      <t>Ванная комната:</t>
    </r>
    <r>
      <rPr>
        <sz val="9"/>
        <color theme="1"/>
        <rFont val="Calibri"/>
        <family val="2"/>
        <charset val="204"/>
        <scheme val="minor"/>
      </rPr>
      <t xml:space="preserve"> отдельная; оборудована туалетом, умывальником, душевой кабиной.
</t>
    </r>
    <r>
      <rPr>
        <b/>
        <sz val="9"/>
        <color theme="1"/>
        <rFont val="Calibri"/>
        <family val="2"/>
        <charset val="204"/>
        <scheme val="minor"/>
      </rPr>
      <t>Аксессуары:</t>
    </r>
    <r>
      <rPr>
        <sz val="9"/>
        <color theme="1"/>
        <rFont val="Calibri"/>
        <family val="2"/>
        <charset val="204"/>
        <scheme val="minor"/>
      </rPr>
      <t xml:space="preserve"> зеркало, фен, косметические принадлежности, набор полотенец, халаты (по запросу), тапочки.                                                                                                                                                                        </t>
    </r>
    <r>
      <rPr>
        <b/>
        <sz val="9"/>
        <color rgb="FFFF0000"/>
        <rFont val="Calibri"/>
        <family val="2"/>
        <charset val="204"/>
        <scheme val="minor"/>
      </rPr>
      <t xml:space="preserve">Завтраки: </t>
    </r>
    <r>
      <rPr>
        <sz val="9"/>
        <color rgb="FFFF0000"/>
        <rFont val="Calibri"/>
        <family val="2"/>
        <charset val="204"/>
        <scheme val="minor"/>
      </rPr>
      <t>включены в стоимость проживания и сервируются по кол-ву основных мест в номере.</t>
    </r>
    <r>
      <rPr>
        <sz val="9"/>
        <color theme="1"/>
        <rFont val="Calibri"/>
        <family val="2"/>
        <charset val="204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/>
    </r>
  </si>
  <si>
    <r>
      <rPr>
        <b/>
        <sz val="9"/>
        <color theme="1"/>
        <rFont val="Calibri"/>
        <family val="2"/>
        <charset val="204"/>
        <scheme val="minor"/>
      </rPr>
      <t>Комплектация номера</t>
    </r>
    <r>
      <rPr>
        <sz val="9"/>
        <color theme="1"/>
        <rFont val="Calibri"/>
        <family val="2"/>
        <charset val="204"/>
        <scheme val="minor"/>
      </rPr>
      <t xml:space="preserve">: 2 односпальные кровати, стол, стулья, тумбы, шкаф, диван.
Кухонная зона: холодильник, индукционная плита, чайник, посуда для приготовления пищи и сервировки стола.
</t>
    </r>
    <r>
      <rPr>
        <b/>
        <sz val="9"/>
        <color theme="1"/>
        <rFont val="Calibri"/>
        <family val="2"/>
        <charset val="204"/>
        <scheme val="minor"/>
      </rPr>
      <t>Ванная комната</t>
    </r>
    <r>
      <rPr>
        <sz val="9"/>
        <color theme="1"/>
        <rFont val="Calibri"/>
        <family val="2"/>
        <charset val="204"/>
        <scheme val="minor"/>
      </rPr>
      <t xml:space="preserve">: отдельная; оборудована туалетом, умывальником, душевой кабиной.
</t>
    </r>
    <r>
      <rPr>
        <b/>
        <sz val="9"/>
        <color theme="1"/>
        <rFont val="Calibri"/>
        <family val="2"/>
        <charset val="204"/>
        <scheme val="minor"/>
      </rPr>
      <t>Аксессуары</t>
    </r>
    <r>
      <rPr>
        <sz val="9"/>
        <color theme="1"/>
        <rFont val="Calibri"/>
        <family val="2"/>
        <charset val="204"/>
        <scheme val="minor"/>
      </rPr>
      <t xml:space="preserve">: зеркало, фен, косметические принадлежности, набор полотенец, халаты (по запросу), тапочки.                                                                                                                                                                   </t>
    </r>
    <r>
      <rPr>
        <b/>
        <sz val="9"/>
        <color rgb="FFFF0000"/>
        <rFont val="Calibri"/>
        <family val="2"/>
        <charset val="204"/>
        <scheme val="minor"/>
      </rPr>
      <t xml:space="preserve">Завтраки: </t>
    </r>
    <r>
      <rPr>
        <sz val="9"/>
        <color rgb="FFFF0000"/>
        <rFont val="Calibri"/>
        <family val="2"/>
        <charset val="204"/>
        <scheme val="minor"/>
      </rPr>
      <t>включены в стоимость проживания и сервируются по кол-ву основных мест в номере.</t>
    </r>
    <r>
      <rPr>
        <sz val="9"/>
        <color theme="1"/>
        <rFont val="Calibri"/>
        <family val="2"/>
        <charset val="204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/>
    </r>
  </si>
  <si>
    <r>
      <rPr>
        <b/>
        <sz val="9"/>
        <color theme="1"/>
        <rFont val="Calibri"/>
        <family val="2"/>
        <charset val="204"/>
        <scheme val="minor"/>
      </rPr>
      <t>Комплектация номера</t>
    </r>
    <r>
      <rPr>
        <sz val="9"/>
        <color theme="1"/>
        <rFont val="Calibri"/>
        <family val="2"/>
        <charset val="204"/>
        <scheme val="minor"/>
      </rPr>
      <t xml:space="preserve">: 2 односпальные кровати, стол, стулья, тумбы, шкаф.
</t>
    </r>
    <r>
      <rPr>
        <b/>
        <sz val="9"/>
        <color theme="1"/>
        <rFont val="Calibri"/>
        <family val="2"/>
        <charset val="204"/>
        <scheme val="minor"/>
      </rPr>
      <t xml:space="preserve">Ванная комната: </t>
    </r>
    <r>
      <rPr>
        <sz val="9"/>
        <color theme="1"/>
        <rFont val="Calibri"/>
        <family val="2"/>
        <charset val="204"/>
        <scheme val="minor"/>
      </rPr>
      <t xml:space="preserve">отдельная; оборудована туалетом, умывальником, душевой.
</t>
    </r>
    <r>
      <rPr>
        <b/>
        <sz val="9"/>
        <color theme="1"/>
        <rFont val="Calibri"/>
        <family val="2"/>
        <charset val="204"/>
        <scheme val="minor"/>
      </rPr>
      <t>Аксессуары</t>
    </r>
    <r>
      <rPr>
        <sz val="9"/>
        <color theme="1"/>
        <rFont val="Calibri"/>
        <family val="2"/>
        <charset val="204"/>
        <scheme val="minor"/>
      </rPr>
      <t xml:space="preserve">: зеркало, фен, косметические принадлежности, набор полотенец, тапочки.
</t>
    </r>
    <r>
      <rPr>
        <b/>
        <sz val="9"/>
        <color rgb="FFFF0000"/>
        <rFont val="Calibri"/>
        <family val="2"/>
        <charset val="204"/>
        <scheme val="minor"/>
      </rPr>
      <t xml:space="preserve">Завтраки: </t>
    </r>
    <r>
      <rPr>
        <sz val="9"/>
        <color rgb="FFFF0000"/>
        <rFont val="Calibri"/>
        <family val="2"/>
        <charset val="204"/>
        <scheme val="minor"/>
      </rPr>
      <t>включены в стоимость проживания и сервируются по кол-ву основных мест в номере.</t>
    </r>
  </si>
  <si>
    <r>
      <rPr>
        <b/>
        <sz val="9"/>
        <rFont val="Calibri"/>
        <family val="2"/>
        <charset val="204"/>
        <scheme val="minor"/>
      </rPr>
      <t>четырехместное</t>
    </r>
    <r>
      <rPr>
        <sz val="9"/>
        <rFont val="Calibri"/>
        <family val="2"/>
        <charset val="204"/>
        <scheme val="minor"/>
      </rPr>
      <t xml:space="preserve">                        ( без возможности  установки доп. места) </t>
    </r>
  </si>
  <si>
    <t>Стоимость</t>
  </si>
  <si>
    <t>дата с</t>
  </si>
  <si>
    <t>новая стоимость</t>
  </si>
  <si>
    <t xml:space="preserve">дата с </t>
  </si>
  <si>
    <t xml:space="preserve">даты </t>
  </si>
  <si>
    <t>стоимость номер</t>
  </si>
  <si>
    <t>далее по суточно</t>
  </si>
  <si>
    <t>31.12.-02.01.</t>
  </si>
  <si>
    <t>сутки</t>
  </si>
  <si>
    <t>2- суток</t>
  </si>
  <si>
    <t>3- суток</t>
  </si>
  <si>
    <t xml:space="preserve">Семейные апартаменты (2 спальни) четырёхместные </t>
  </si>
  <si>
    <t xml:space="preserve">Семейные апартаменты (1 спальня) двухместные </t>
  </si>
  <si>
    <r>
      <rPr>
        <b/>
        <sz val="9"/>
        <color rgb="FF000000"/>
        <rFont val="Calibri"/>
        <family val="2"/>
        <charset val="204"/>
        <scheme val="minor"/>
      </rPr>
      <t xml:space="preserve">четырехместное  </t>
    </r>
    <r>
      <rPr>
        <sz val="9"/>
        <color rgb="FF000000"/>
        <rFont val="Calibri"/>
        <family val="2"/>
        <charset val="204"/>
        <scheme val="minor"/>
      </rPr>
      <t xml:space="preserve">(с возможностью установки доп. места) </t>
    </r>
  </si>
  <si>
    <t>двухместное       (возможность установки доп. места)</t>
  </si>
  <si>
    <t xml:space="preserve">Апартаменты со световодом 4-х местные </t>
  </si>
  <si>
    <r>
      <rPr>
        <b/>
        <sz val="9"/>
        <color theme="1"/>
        <rFont val="Calibri"/>
        <family val="2"/>
        <charset val="204"/>
        <scheme val="minor"/>
      </rPr>
      <t xml:space="preserve">четырехместное    </t>
    </r>
    <r>
      <rPr>
        <sz val="9"/>
        <color theme="1"/>
        <rFont val="Calibri"/>
        <family val="2"/>
        <charset val="204"/>
        <scheme val="minor"/>
      </rPr>
      <t>(возможность установки доп. места)</t>
    </r>
  </si>
  <si>
    <r>
      <rPr>
        <b/>
        <sz val="10"/>
        <color theme="1"/>
        <rFont val="Calibri"/>
        <family val="2"/>
        <charset val="204"/>
        <scheme val="minor"/>
      </rPr>
      <t xml:space="preserve">двухместное  </t>
    </r>
    <r>
      <rPr>
        <sz val="10"/>
        <color theme="1"/>
        <rFont val="Calibri"/>
        <family val="2"/>
        <charset val="204"/>
        <scheme val="minor"/>
      </rPr>
      <t>(с возможностью установки доп. места)</t>
    </r>
  </si>
  <si>
    <t xml:space="preserve">Студия </t>
  </si>
  <si>
    <t xml:space="preserve">Комфорт </t>
  </si>
  <si>
    <t xml:space="preserve">Комфорт  4-х местные </t>
  </si>
  <si>
    <r>
      <rPr>
        <b/>
        <sz val="10"/>
        <color theme="1"/>
        <rFont val="Calibri"/>
        <family val="2"/>
        <charset val="204"/>
        <scheme val="minor"/>
      </rPr>
      <t>Комплектация номера:</t>
    </r>
    <r>
      <rPr>
        <sz val="10"/>
        <color theme="1"/>
        <rFont val="Calibri"/>
        <family val="2"/>
        <charset val="204"/>
        <scheme val="minor"/>
      </rPr>
      <t xml:space="preserve"> 2 односпальные кровати, тумбы, шкаф.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04"/>
        <scheme val="minor"/>
      </rPr>
      <t>Кухонная зона:</t>
    </r>
    <r>
      <rPr>
        <sz val="10"/>
        <color theme="1"/>
        <rFont val="Calibri"/>
        <family val="2"/>
        <charset val="204"/>
        <scheme val="minor"/>
      </rPr>
      <t xml:space="preserve"> обеденный стол, стулья, нераскладной диван (только в номерах с перегородкой), электроплита, вытяжка, холодильник с морозильной камерой, чайник, посуда.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04"/>
        <scheme val="minor"/>
      </rPr>
      <t>Ванная комната:</t>
    </r>
    <r>
      <rPr>
        <sz val="10"/>
        <color theme="1"/>
        <rFont val="Calibri"/>
        <family val="2"/>
        <charset val="204"/>
        <scheme val="minor"/>
      </rPr>
      <t xml:space="preserve"> отдельная; оборудована туалетом, умывальником, душевой кабиной. </t>
    </r>
    <r>
      <rPr>
        <b/>
        <sz val="10"/>
        <color theme="1"/>
        <rFont val="Calibri"/>
        <family val="2"/>
        <charset val="204"/>
        <scheme val="minor"/>
      </rPr>
      <t>Аксессуары:</t>
    </r>
    <r>
      <rPr>
        <sz val="10"/>
        <color theme="1"/>
        <rFont val="Calibri"/>
        <family val="2"/>
        <charset val="204"/>
        <scheme val="minor"/>
      </rPr>
      <t xml:space="preserve"> зеркало, фен, косметические принадлежности, полотенца, тапочки.                     </t>
    </r>
    <r>
      <rPr>
        <b/>
        <sz val="10"/>
        <color rgb="FFFF0000"/>
        <rFont val="Calibri"/>
        <family val="2"/>
        <charset val="204"/>
        <scheme val="minor"/>
      </rPr>
      <t xml:space="preserve">Завтраки: </t>
    </r>
    <r>
      <rPr>
        <sz val="10"/>
        <color rgb="FFFF0000"/>
        <rFont val="Calibri"/>
        <family val="2"/>
        <charset val="204"/>
        <scheme val="minor"/>
      </rPr>
      <t>включены в стоимость проживания и сервируются по кол-ву основных мест в номере.</t>
    </r>
  </si>
  <si>
    <t>309, 310, 311, 312, 313, 314, 315</t>
  </si>
  <si>
    <t>104, 105, 106</t>
  </si>
  <si>
    <r>
      <rPr>
        <b/>
        <sz val="10"/>
        <color theme="1"/>
        <rFont val="Calibri"/>
        <family val="2"/>
        <charset val="204"/>
        <scheme val="minor"/>
      </rPr>
      <t>Комплектация номера:</t>
    </r>
    <r>
      <rPr>
        <sz val="10"/>
        <color theme="1"/>
        <rFont val="Calibri"/>
        <family val="2"/>
        <charset val="204"/>
        <scheme val="minor"/>
      </rPr>
      <t xml:space="preserve"> 2 односпальные кровати, тумбы, шкаф, кресла, раскладной диван-софа, журнальный столик.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04"/>
        <scheme val="minor"/>
      </rPr>
      <t>Кухонная зона:</t>
    </r>
    <r>
      <rPr>
        <sz val="10"/>
        <color theme="1"/>
        <rFont val="Calibri"/>
        <family val="2"/>
        <charset val="204"/>
        <scheme val="minor"/>
      </rPr>
      <t xml:space="preserve"> обеденный стол, стулья, электроплита, вытяжка, холодильник с морозильной камерой, чайник, посуда.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04"/>
        <scheme val="minor"/>
      </rPr>
      <t>Ванная комната:</t>
    </r>
    <r>
      <rPr>
        <sz val="10"/>
        <color theme="1"/>
        <rFont val="Calibri"/>
        <family val="2"/>
        <charset val="204"/>
        <scheme val="minor"/>
      </rPr>
      <t xml:space="preserve"> отдельная; оборудована туалетом, умывальником, ванной, биде. </t>
    </r>
    <r>
      <rPr>
        <b/>
        <sz val="10"/>
        <color theme="1"/>
        <rFont val="Calibri"/>
        <family val="2"/>
        <charset val="204"/>
        <scheme val="minor"/>
      </rPr>
      <t>Аксессуары:</t>
    </r>
    <r>
      <rPr>
        <sz val="10"/>
        <color theme="1"/>
        <rFont val="Calibri"/>
        <family val="2"/>
        <charset val="204"/>
        <scheme val="minor"/>
      </rPr>
      <t xml:space="preserve"> зеркало, фен, косметические принадлежности, полотенца, тапочки.                     </t>
    </r>
    <r>
      <rPr>
        <b/>
        <sz val="10"/>
        <color rgb="FFFF0000"/>
        <rFont val="Calibri"/>
        <family val="2"/>
        <charset val="204"/>
        <scheme val="minor"/>
      </rPr>
      <t xml:space="preserve">Завтраки: </t>
    </r>
    <r>
      <rPr>
        <sz val="10"/>
        <color rgb="FFFF0000"/>
        <rFont val="Calibri"/>
        <family val="2"/>
        <charset val="204"/>
        <scheme val="minor"/>
      </rPr>
      <t>включены в стоимость проживания и сервируются по кол-ву основных мест в номере.</t>
    </r>
  </si>
  <si>
    <r>
      <rPr>
        <b/>
        <sz val="10"/>
        <color theme="1"/>
        <rFont val="Calibri"/>
        <family val="2"/>
        <charset val="204"/>
        <scheme val="minor"/>
      </rPr>
      <t xml:space="preserve">Комплектация номера: </t>
    </r>
    <r>
      <rPr>
        <sz val="10"/>
        <color theme="1"/>
        <rFont val="Calibri"/>
        <family val="2"/>
        <charset val="204"/>
        <scheme val="minor"/>
      </rPr>
      <t xml:space="preserve">2 односпальные и 1 двуспальная кровать, тумбы, шкафы, кресла, раскладной диван-софа, журнальный столик.                                                                               </t>
    </r>
    <r>
      <rPr>
        <b/>
        <sz val="10"/>
        <color theme="1"/>
        <rFont val="Calibri"/>
        <family val="2"/>
        <charset val="204"/>
        <scheme val="minor"/>
      </rPr>
      <t>Кухонная зона:</t>
    </r>
    <r>
      <rPr>
        <sz val="10"/>
        <color theme="1"/>
        <rFont val="Calibri"/>
        <family val="2"/>
        <charset val="204"/>
        <scheme val="minor"/>
      </rPr>
      <t xml:space="preserve"> обеденный стол, стулья, электроплита, вытяжка, холодильник с морозильной камерой, чайник, посуда.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04"/>
        <scheme val="minor"/>
      </rPr>
      <t xml:space="preserve">Ванная комната: </t>
    </r>
    <r>
      <rPr>
        <sz val="10"/>
        <color theme="1"/>
        <rFont val="Calibri"/>
        <family val="2"/>
        <charset val="204"/>
        <scheme val="minor"/>
      </rPr>
      <t xml:space="preserve">отдельная; оборудована туалетом, умывальником, ванной, биде. </t>
    </r>
    <r>
      <rPr>
        <b/>
        <sz val="10"/>
        <color theme="1"/>
        <rFont val="Calibri"/>
        <family val="2"/>
        <charset val="204"/>
        <scheme val="minor"/>
      </rPr>
      <t>Аксессуары:</t>
    </r>
    <r>
      <rPr>
        <sz val="10"/>
        <color theme="1"/>
        <rFont val="Calibri"/>
        <family val="2"/>
        <charset val="204"/>
        <scheme val="minor"/>
      </rPr>
      <t xml:space="preserve"> зеркало, фен, косметические принадлежности, полотенца, тапочки.                     </t>
    </r>
    <r>
      <rPr>
        <b/>
        <sz val="10"/>
        <color rgb="FFFF0000"/>
        <rFont val="Calibri"/>
        <family val="2"/>
        <charset val="204"/>
        <scheme val="minor"/>
      </rPr>
      <t xml:space="preserve">Завтраки: </t>
    </r>
    <r>
      <rPr>
        <sz val="10"/>
        <color rgb="FFFF0000"/>
        <rFont val="Calibri"/>
        <family val="2"/>
        <charset val="204"/>
        <scheme val="minor"/>
      </rPr>
      <t>включены в стоимость проживания и сервируются по кол-ву основных мест в номере.</t>
    </r>
  </si>
  <si>
    <t xml:space="preserve">208, 209, 210, 211, 212, 214, 329, </t>
  </si>
  <si>
    <r>
      <t xml:space="preserve">201, 202, 203, 204, 205, 206,207, 213, 215   </t>
    </r>
    <r>
      <rPr>
        <b/>
        <sz val="9"/>
        <color rgb="FFFF0000"/>
        <rFont val="Calibri"/>
        <family val="2"/>
        <charset val="204"/>
        <scheme val="minor"/>
      </rPr>
      <t>103</t>
    </r>
  </si>
  <si>
    <r>
      <rPr>
        <sz val="9"/>
        <color rgb="FFFF0000"/>
        <rFont val="Calibri"/>
        <family val="2"/>
        <charset val="204"/>
        <scheme val="minor"/>
      </rPr>
      <t>102</t>
    </r>
    <r>
      <rPr>
        <sz val="9"/>
        <rFont val="Calibri"/>
        <family val="2"/>
        <charset val="204"/>
        <scheme val="minor"/>
      </rPr>
      <t xml:space="preserve">, </t>
    </r>
    <r>
      <rPr>
        <sz val="9"/>
        <color rgb="FFFF0000"/>
        <rFont val="Calibri"/>
        <family val="2"/>
        <charset val="204"/>
        <scheme val="minor"/>
      </rPr>
      <t>107</t>
    </r>
    <r>
      <rPr>
        <sz val="9"/>
        <rFont val="Calibri"/>
        <family val="2"/>
        <charset val="204"/>
        <scheme val="minor"/>
      </rPr>
      <t>, 216, 301, 302, 303, 304, 305, 306, 307, 324, 325, 326, 327, 328, 330, 331, 332, 333</t>
    </r>
  </si>
  <si>
    <r>
      <rPr>
        <b/>
        <sz val="10"/>
        <color theme="1"/>
        <rFont val="Calibri"/>
        <family val="2"/>
        <charset val="204"/>
        <scheme val="minor"/>
      </rPr>
      <t>Комплектация номера:</t>
    </r>
    <r>
      <rPr>
        <sz val="10"/>
        <color theme="1"/>
        <rFont val="Calibri"/>
        <family val="2"/>
        <charset val="204"/>
        <scheme val="minor"/>
      </rPr>
      <t xml:space="preserve"> 4 односпальные кровати, тумбы, шкафы.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04"/>
        <scheme val="minor"/>
      </rPr>
      <t xml:space="preserve">Кухонная зона: </t>
    </r>
    <r>
      <rPr>
        <sz val="10"/>
        <color theme="1"/>
        <rFont val="Calibri"/>
        <family val="2"/>
        <charset val="204"/>
        <scheme val="minor"/>
      </rPr>
      <t xml:space="preserve">обеденный стол, стулья, нераскладной диван, электроплита, вытяжка, холодильник с морозильной камерой, чайник, посуда.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04"/>
        <scheme val="minor"/>
      </rPr>
      <t xml:space="preserve">Ванная комната: </t>
    </r>
    <r>
      <rPr>
        <sz val="10"/>
        <color theme="1"/>
        <rFont val="Calibri"/>
        <family val="2"/>
        <charset val="204"/>
        <scheme val="minor"/>
      </rPr>
      <t xml:space="preserve">отдельная; оборудована туалетом, умывальником, душевой кабиной. </t>
    </r>
    <r>
      <rPr>
        <b/>
        <sz val="10"/>
        <color theme="1"/>
        <rFont val="Calibri"/>
        <family val="2"/>
        <charset val="204"/>
        <scheme val="minor"/>
      </rPr>
      <t>Аксессуары:</t>
    </r>
    <r>
      <rPr>
        <sz val="10"/>
        <color theme="1"/>
        <rFont val="Calibri"/>
        <family val="2"/>
        <charset val="204"/>
        <scheme val="minor"/>
      </rPr>
      <t xml:space="preserve"> зеркало, фен, косметические принадлежности, полотенца.                                  </t>
    </r>
    <r>
      <rPr>
        <b/>
        <sz val="10"/>
        <color rgb="FFFF0000"/>
        <rFont val="Calibri"/>
        <family val="2"/>
        <charset val="204"/>
        <scheme val="minor"/>
      </rPr>
      <t xml:space="preserve">Завтраки: </t>
    </r>
    <r>
      <rPr>
        <sz val="10"/>
        <color rgb="FFFF0000"/>
        <rFont val="Calibri"/>
        <family val="2"/>
        <charset val="204"/>
        <scheme val="minor"/>
      </rPr>
      <t>включены в стоимость проживания и сервируются по кол-ву основных мест в номере.</t>
    </r>
  </si>
  <si>
    <r>
      <rPr>
        <b/>
        <sz val="10"/>
        <color theme="1"/>
        <rFont val="Calibri"/>
        <family val="2"/>
        <charset val="204"/>
        <scheme val="minor"/>
      </rPr>
      <t xml:space="preserve">Комплектация номера: </t>
    </r>
    <r>
      <rPr>
        <sz val="10"/>
        <color theme="1"/>
        <rFont val="Calibri"/>
        <family val="2"/>
        <charset val="204"/>
        <scheme val="minor"/>
      </rPr>
      <t xml:space="preserve">4 односпальные кровати, прикроватные тумбы, шкаф, стол, стулья, мини-холодильник.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04"/>
        <scheme val="minor"/>
      </rPr>
      <t>Ванная комната:</t>
    </r>
    <r>
      <rPr>
        <sz val="10"/>
        <color theme="1"/>
        <rFont val="Calibri"/>
        <family val="2"/>
        <charset val="204"/>
        <scheme val="minor"/>
      </rPr>
      <t xml:space="preserve"> отдельная; оборудована туалетом, умывальником, душевой кабиной. </t>
    </r>
    <r>
      <rPr>
        <b/>
        <sz val="10"/>
        <color theme="1"/>
        <rFont val="Calibri"/>
        <family val="2"/>
        <charset val="204"/>
        <scheme val="minor"/>
      </rPr>
      <t xml:space="preserve">Аксессуары: </t>
    </r>
    <r>
      <rPr>
        <sz val="10"/>
        <color theme="1"/>
        <rFont val="Calibri"/>
        <family val="2"/>
        <charset val="204"/>
        <scheme val="minor"/>
      </rPr>
      <t xml:space="preserve">зеркало, фен, косметические принадлежности, полотенца, прикроватные светильники.                                                                                                                                                 </t>
    </r>
    <r>
      <rPr>
        <b/>
        <sz val="10"/>
        <color rgb="FFFF0000"/>
        <rFont val="Calibri"/>
        <family val="2"/>
        <charset val="204"/>
        <scheme val="minor"/>
      </rPr>
      <t>Завтраки:</t>
    </r>
    <r>
      <rPr>
        <sz val="10"/>
        <color rgb="FFFF0000"/>
        <rFont val="Calibri"/>
        <family val="2"/>
        <charset val="204"/>
        <scheme val="minor"/>
      </rPr>
      <t xml:space="preserve"> включены в стоимость проживания и сервируются по кол-ву основных мест в номере.</t>
    </r>
  </si>
  <si>
    <r>
      <rPr>
        <b/>
        <sz val="10"/>
        <color theme="1"/>
        <rFont val="Calibri"/>
        <family val="2"/>
        <charset val="204"/>
        <scheme val="minor"/>
      </rPr>
      <t>Комплектация номера:</t>
    </r>
    <r>
      <rPr>
        <sz val="10"/>
        <color theme="1"/>
        <rFont val="Calibri"/>
        <family val="2"/>
        <charset val="204"/>
        <scheme val="minor"/>
      </rPr>
      <t xml:space="preserve"> 2 односпальные кровати, прикроватные тумбы, шкаф, стол, стулья, мини-холодильник.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04"/>
        <scheme val="minor"/>
      </rPr>
      <t xml:space="preserve">Ванная комната: </t>
    </r>
    <r>
      <rPr>
        <sz val="10"/>
        <color theme="1"/>
        <rFont val="Calibri"/>
        <family val="2"/>
        <charset val="204"/>
        <scheme val="minor"/>
      </rPr>
      <t xml:space="preserve">отдельная; оборудована туалетом, умывальником, душевой кабиной. </t>
    </r>
    <r>
      <rPr>
        <b/>
        <sz val="10"/>
        <color theme="1"/>
        <rFont val="Calibri"/>
        <family val="2"/>
        <charset val="204"/>
        <scheme val="minor"/>
      </rPr>
      <t xml:space="preserve">Аксессуары: </t>
    </r>
    <r>
      <rPr>
        <sz val="10"/>
        <color theme="1"/>
        <rFont val="Calibri"/>
        <family val="2"/>
        <charset val="204"/>
        <scheme val="minor"/>
      </rPr>
      <t xml:space="preserve">зеркало, фен, косметические принадлежности, полотенца, прикроватные светильники.                                                                                                                                                 </t>
    </r>
    <r>
      <rPr>
        <b/>
        <sz val="10"/>
        <color rgb="FFFF0000"/>
        <rFont val="Calibri"/>
        <family val="2"/>
        <charset val="204"/>
        <scheme val="minor"/>
      </rPr>
      <t>Завтраки:</t>
    </r>
    <r>
      <rPr>
        <sz val="10"/>
        <color rgb="FFFF0000"/>
        <rFont val="Calibri"/>
        <family val="2"/>
        <charset val="204"/>
        <scheme val="minor"/>
      </rPr>
      <t xml:space="preserve"> включены в стоимость проживания и сервируются по кол-ву основных мест в номере.</t>
    </r>
  </si>
  <si>
    <t>Рождество</t>
  </si>
  <si>
    <t>предлагаемая</t>
  </si>
  <si>
    <t>Сибири</t>
  </si>
  <si>
    <r>
      <rPr>
        <b/>
        <sz val="9"/>
        <color rgb="FF000000"/>
        <rFont val="Calibri"/>
        <family val="2"/>
        <charset val="204"/>
        <scheme val="minor"/>
      </rPr>
      <t>четырехместное</t>
    </r>
    <r>
      <rPr>
        <sz val="9"/>
        <color rgb="FF000000"/>
        <rFont val="Calibri"/>
        <family val="2"/>
        <charset val="204"/>
        <scheme val="minor"/>
      </rPr>
      <t xml:space="preserve">                        (без возможности установки  доп. места)</t>
    </r>
  </si>
  <si>
    <t>предложение</t>
  </si>
  <si>
    <t>стандарт 2-х местный со световодом</t>
  </si>
  <si>
    <t xml:space="preserve">по </t>
  </si>
  <si>
    <t>Масленица</t>
  </si>
  <si>
    <r>
      <rPr>
        <b/>
        <sz val="9"/>
        <rFont val="Calibri"/>
        <family val="2"/>
        <charset val="204"/>
        <scheme val="minor"/>
      </rPr>
      <t xml:space="preserve">четырехместное    </t>
    </r>
    <r>
      <rPr>
        <sz val="9"/>
        <rFont val="Calibri"/>
        <family val="2"/>
        <charset val="204"/>
        <scheme val="minor"/>
      </rPr>
      <t>(возможность установки доп. места)</t>
    </r>
  </si>
  <si>
    <r>
      <rPr>
        <b/>
        <sz val="9"/>
        <rFont val="Calibri"/>
        <family val="2"/>
        <charset val="204"/>
        <scheme val="minor"/>
      </rPr>
      <t xml:space="preserve">четырехместное  </t>
    </r>
    <r>
      <rPr>
        <sz val="9"/>
        <rFont val="Calibri"/>
        <family val="2"/>
        <charset val="204"/>
        <scheme val="minor"/>
      </rPr>
      <t xml:space="preserve">(с возможностью установки доп. места) </t>
    </r>
  </si>
  <si>
    <r>
      <rPr>
        <b/>
        <sz val="9"/>
        <rFont val="Calibri"/>
        <family val="2"/>
        <charset val="204"/>
        <scheme val="minor"/>
      </rPr>
      <t xml:space="preserve">двухместное     </t>
    </r>
    <r>
      <rPr>
        <sz val="9"/>
        <rFont val="Calibri"/>
        <family val="2"/>
        <charset val="204"/>
        <scheme val="minor"/>
      </rPr>
      <t xml:space="preserve">  (возможность установки доп. места)</t>
    </r>
  </si>
  <si>
    <r>
      <rPr>
        <b/>
        <sz val="10"/>
        <rFont val="Calibri"/>
        <family val="2"/>
        <charset val="204"/>
        <scheme val="minor"/>
      </rPr>
      <t xml:space="preserve">двухместное  </t>
    </r>
    <r>
      <rPr>
        <sz val="10"/>
        <rFont val="Calibri"/>
        <family val="2"/>
        <charset val="204"/>
        <scheme val="minor"/>
      </rPr>
      <t>(с возможностью установки доп. места)</t>
    </r>
  </si>
  <si>
    <t>май  19 гг.</t>
  </si>
  <si>
    <t>Новогодние пакеты 2020 г.</t>
  </si>
  <si>
    <t>31.12. по 02.01.</t>
  </si>
  <si>
    <t xml:space="preserve">скидка </t>
  </si>
  <si>
    <t>Праздничный период 2019-20 гг.</t>
  </si>
  <si>
    <t xml:space="preserve">Домики </t>
  </si>
  <si>
    <t>Голландский дом</t>
  </si>
  <si>
    <t xml:space="preserve">Корейский дом </t>
  </si>
  <si>
    <t xml:space="preserve">Японский дом </t>
  </si>
  <si>
    <r>
      <rPr>
        <b/>
        <sz val="9"/>
        <color theme="1"/>
        <rFont val="Calibri"/>
        <family val="2"/>
        <charset val="204"/>
        <scheme val="minor"/>
      </rPr>
      <t>Комплектация номера</t>
    </r>
    <r>
      <rPr>
        <sz val="9"/>
        <color theme="1"/>
        <rFont val="Calibri"/>
        <family val="2"/>
        <charset val="204"/>
        <scheme val="minor"/>
      </rPr>
      <t xml:space="preserve">: 2 односпальные кровати и 1 двуспальная кровать, стол, стулья, тумбы, шкаф, диван.
Кухонная зона: холодильник, чайник, микраволновая печь посуда сервировки стола.
</t>
    </r>
    <r>
      <rPr>
        <b/>
        <sz val="9"/>
        <color theme="1"/>
        <rFont val="Calibri"/>
        <family val="2"/>
        <charset val="204"/>
        <scheme val="minor"/>
      </rPr>
      <t>Ванная комната</t>
    </r>
    <r>
      <rPr>
        <sz val="9"/>
        <color theme="1"/>
        <rFont val="Calibri"/>
        <family val="2"/>
        <charset val="204"/>
        <scheme val="minor"/>
      </rPr>
      <t xml:space="preserve">: отдельная; оборудована туалетом, умывальником, душевой кабиной.
</t>
    </r>
    <r>
      <rPr>
        <b/>
        <sz val="9"/>
        <color theme="1"/>
        <rFont val="Calibri"/>
        <family val="2"/>
        <charset val="204"/>
        <scheme val="minor"/>
      </rPr>
      <t>Аксессуары</t>
    </r>
    <r>
      <rPr>
        <sz val="9"/>
        <color theme="1"/>
        <rFont val="Calibri"/>
        <family val="2"/>
        <charset val="204"/>
        <scheme val="minor"/>
      </rPr>
      <t xml:space="preserve">: зеркало,  полотенеце, косметические пренодлежности.                                                                                                                               Возле домика оборудованное костровое место (лавочки, мангал)                                                                                                                                                             </t>
    </r>
    <r>
      <rPr>
        <b/>
        <sz val="9"/>
        <color rgb="FFFF0000"/>
        <rFont val="Calibri"/>
        <family val="2"/>
        <charset val="204"/>
        <scheme val="minor"/>
      </rPr>
      <t xml:space="preserve">Завтраки: </t>
    </r>
    <r>
      <rPr>
        <sz val="9"/>
        <color rgb="FFFF0000"/>
        <rFont val="Calibri"/>
        <family val="2"/>
        <charset val="204"/>
        <scheme val="minor"/>
      </rPr>
      <t xml:space="preserve">  включены в стоимость проживания и сервируются по кол-ву основных мест в номере.</t>
    </r>
    <r>
      <rPr>
        <sz val="9"/>
        <color theme="1"/>
        <rFont val="Calibri"/>
        <family val="2"/>
        <charset val="204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/>
    </r>
  </si>
  <si>
    <t>Европейский Дом</t>
  </si>
  <si>
    <r>
      <rPr>
        <b/>
        <sz val="10"/>
        <color theme="1"/>
        <rFont val="Calibri"/>
        <family val="2"/>
        <charset val="204"/>
        <scheme val="minor"/>
      </rPr>
      <t>трехметный</t>
    </r>
    <r>
      <rPr>
        <sz val="10"/>
        <color theme="1"/>
        <rFont val="Calibri"/>
        <family val="2"/>
        <charset val="204"/>
        <scheme val="minor"/>
      </rPr>
      <t xml:space="preserve">  (возможность установки доп. места)</t>
    </r>
  </si>
  <si>
    <r>
      <rPr>
        <b/>
        <sz val="9"/>
        <color theme="1"/>
        <rFont val="Calibri"/>
        <family val="2"/>
        <charset val="204"/>
        <scheme val="minor"/>
      </rPr>
      <t xml:space="preserve">двухместное      </t>
    </r>
    <r>
      <rPr>
        <sz val="9"/>
        <color theme="1"/>
        <rFont val="Calibri"/>
        <family val="2"/>
        <charset val="204"/>
        <scheme val="minor"/>
      </rPr>
      <t xml:space="preserve">                (возможность установки доп. места)</t>
    </r>
  </si>
  <si>
    <r>
      <rPr>
        <b/>
        <sz val="9"/>
        <color theme="1"/>
        <rFont val="Calibri"/>
        <family val="2"/>
        <charset val="204"/>
        <scheme val="minor"/>
      </rPr>
      <t>Комплектация номера</t>
    </r>
    <r>
      <rPr>
        <sz val="9"/>
        <color theme="1"/>
        <rFont val="Calibri"/>
        <family val="2"/>
        <charset val="204"/>
        <scheme val="minor"/>
      </rPr>
      <t xml:space="preserve">:  1 двуспальная кровать, стол, стулья, тумбы, шкаф, диван.
Кухонная зона: холодильник, чайник, микраволновая печь посуда сервировки стола.
</t>
    </r>
    <r>
      <rPr>
        <b/>
        <sz val="9"/>
        <color theme="1"/>
        <rFont val="Calibri"/>
        <family val="2"/>
        <charset val="204"/>
        <scheme val="minor"/>
      </rPr>
      <t>Ванная комната</t>
    </r>
    <r>
      <rPr>
        <sz val="9"/>
        <color theme="1"/>
        <rFont val="Calibri"/>
        <family val="2"/>
        <charset val="204"/>
        <scheme val="minor"/>
      </rPr>
      <t xml:space="preserve">: отдельная; оборудована туалетом, умывальником, душевой кабиной.
</t>
    </r>
    <r>
      <rPr>
        <b/>
        <sz val="9"/>
        <color theme="1"/>
        <rFont val="Calibri"/>
        <family val="2"/>
        <charset val="204"/>
        <scheme val="minor"/>
      </rPr>
      <t>Аксессуары</t>
    </r>
    <r>
      <rPr>
        <sz val="9"/>
        <color theme="1"/>
        <rFont val="Calibri"/>
        <family val="2"/>
        <charset val="204"/>
        <scheme val="minor"/>
      </rPr>
      <t xml:space="preserve">: зеркало,  полотенеце, косметические пренодлежности.                                                                                                                               Возле домика оборудованное костровое место (лавочки, мангал)                                                                                                                                                             </t>
    </r>
    <r>
      <rPr>
        <b/>
        <sz val="9"/>
        <color rgb="FFFF0000"/>
        <rFont val="Calibri"/>
        <family val="2"/>
        <charset val="204"/>
        <scheme val="minor"/>
      </rPr>
      <t xml:space="preserve">Завтраки: </t>
    </r>
    <r>
      <rPr>
        <sz val="9"/>
        <color rgb="FFFF0000"/>
        <rFont val="Calibri"/>
        <family val="2"/>
        <charset val="204"/>
        <scheme val="minor"/>
      </rPr>
      <t xml:space="preserve">  включены в стоимость проживания и сервируются по кол-ву основных мест в номере.</t>
    </r>
    <r>
      <rPr>
        <sz val="9"/>
        <color theme="1"/>
        <rFont val="Calibri"/>
        <family val="2"/>
        <charset val="204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/>
    </r>
  </si>
  <si>
    <t xml:space="preserve">Дом Лешего </t>
  </si>
  <si>
    <r>
      <rPr>
        <b/>
        <sz val="9"/>
        <color theme="1"/>
        <rFont val="Calibri"/>
        <family val="2"/>
        <charset val="204"/>
        <scheme val="minor"/>
      </rPr>
      <t>Комплектация номера</t>
    </r>
    <r>
      <rPr>
        <sz val="9"/>
        <color theme="1"/>
        <rFont val="Calibri"/>
        <family val="2"/>
        <charset val="204"/>
        <scheme val="minor"/>
      </rPr>
      <t xml:space="preserve">:  1 двухъярусная кровати, стол, стулья, 
Содовая мебель 
</t>
    </r>
    <r>
      <rPr>
        <b/>
        <sz val="9"/>
        <color theme="1"/>
        <rFont val="Calibri"/>
        <family val="2"/>
        <charset val="204"/>
        <scheme val="minor"/>
      </rPr>
      <t>Ванная комната</t>
    </r>
    <r>
      <rPr>
        <sz val="9"/>
        <color theme="1"/>
        <rFont val="Calibri"/>
        <family val="2"/>
        <charset val="204"/>
        <scheme val="minor"/>
      </rPr>
      <t xml:space="preserve">: отдельная; оборудована туалетом, умывальником, душевой кабиной.
</t>
    </r>
    <r>
      <rPr>
        <b/>
        <sz val="9"/>
        <color theme="1"/>
        <rFont val="Calibri"/>
        <family val="2"/>
        <charset val="204"/>
        <scheme val="minor"/>
      </rPr>
      <t>Аксессуары</t>
    </r>
    <r>
      <rPr>
        <sz val="9"/>
        <color theme="1"/>
        <rFont val="Calibri"/>
        <family val="2"/>
        <charset val="204"/>
        <scheme val="minor"/>
      </rPr>
      <t xml:space="preserve">: зеркало,  полотенеце, косметические пренодлежности.                                                                                                                               Возле домика оборудованное костровое место (лавочки, мангал)                                                                                                                                                             </t>
    </r>
    <r>
      <rPr>
        <b/>
        <sz val="9"/>
        <color rgb="FFFF0000"/>
        <rFont val="Calibri"/>
        <family val="2"/>
        <charset val="204"/>
        <scheme val="minor"/>
      </rPr>
      <t xml:space="preserve">Завтраки: </t>
    </r>
    <r>
      <rPr>
        <sz val="9"/>
        <color rgb="FFFF0000"/>
        <rFont val="Calibri"/>
        <family val="2"/>
        <charset val="204"/>
        <scheme val="minor"/>
      </rPr>
      <t xml:space="preserve">  включены в стоимость проживания и сервируются по кол-ву основных мест в номере.</t>
    </r>
    <r>
      <rPr>
        <sz val="9"/>
        <color theme="1"/>
        <rFont val="Calibri"/>
        <family val="2"/>
        <charset val="204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/>
    </r>
  </si>
  <si>
    <t xml:space="preserve">Дом на колесах </t>
  </si>
  <si>
    <r>
      <rPr>
        <b/>
        <sz val="9"/>
        <color theme="1"/>
        <rFont val="Calibri"/>
        <family val="2"/>
        <charset val="204"/>
        <scheme val="minor"/>
      </rPr>
      <t>Комплектация номера</t>
    </r>
    <r>
      <rPr>
        <sz val="9"/>
        <color theme="1"/>
        <rFont val="Calibri"/>
        <family val="2"/>
        <charset val="204"/>
        <scheme val="minor"/>
      </rPr>
      <t xml:space="preserve">: 2 односпальных спальных места и 1 двуспальное место, стол, стулья, тумбы, шкаф, диван.
Кухонная зона: холодильник, чайник, микраволновая печь посуда для  сервировки стола.
</t>
    </r>
    <r>
      <rPr>
        <b/>
        <sz val="9"/>
        <color theme="1"/>
        <rFont val="Calibri"/>
        <family val="2"/>
        <charset val="204"/>
        <scheme val="minor"/>
      </rPr>
      <t>Ванная комната</t>
    </r>
    <r>
      <rPr>
        <sz val="9"/>
        <color theme="1"/>
        <rFont val="Calibri"/>
        <family val="2"/>
        <charset val="204"/>
        <scheme val="minor"/>
      </rPr>
      <t xml:space="preserve">: отдельная; оборудована туалетом, умывальником, душевой кабиной.
</t>
    </r>
    <r>
      <rPr>
        <b/>
        <sz val="9"/>
        <color theme="1"/>
        <rFont val="Calibri"/>
        <family val="2"/>
        <charset val="204"/>
        <scheme val="minor"/>
      </rPr>
      <t>Аксессуары:</t>
    </r>
    <r>
      <rPr>
        <sz val="9"/>
        <color theme="1"/>
        <rFont val="Calibri"/>
        <family val="2"/>
        <charset val="204"/>
        <scheme val="minor"/>
      </rPr>
      <t xml:space="preserve"> зеркало,  полотенеце, косметические пренодлежности.                                                           Возле домика оборудованное костровое место (лавочки, мангал)                                                                                                                                                             </t>
    </r>
    <r>
      <rPr>
        <b/>
        <sz val="9"/>
        <color rgb="FFFF0000"/>
        <rFont val="Calibri"/>
        <family val="2"/>
        <charset val="204"/>
        <scheme val="minor"/>
      </rPr>
      <t xml:space="preserve">Завтраки: </t>
    </r>
    <r>
      <rPr>
        <sz val="9"/>
        <color rgb="FFFF0000"/>
        <rFont val="Calibri"/>
        <family val="2"/>
        <charset val="204"/>
        <scheme val="minor"/>
      </rPr>
      <t xml:space="preserve">  включены в стоимость проживания и сервируются по кол-ву основных мест в номере.</t>
    </r>
    <r>
      <rPr>
        <sz val="9"/>
        <color theme="1"/>
        <rFont val="Calibri"/>
        <family val="2"/>
        <charset val="204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/>
    </r>
  </si>
  <si>
    <r>
      <rPr>
        <b/>
        <sz val="9"/>
        <color theme="1"/>
        <rFont val="Calibri"/>
        <family val="2"/>
        <charset val="204"/>
        <scheme val="minor"/>
      </rPr>
      <t>Комплектация номера</t>
    </r>
    <r>
      <rPr>
        <sz val="9"/>
        <color theme="1"/>
        <rFont val="Calibri"/>
        <family val="2"/>
        <charset val="204"/>
        <scheme val="minor"/>
      </rPr>
      <t xml:space="preserve">: 2 односпальных спальных мест и 1 двуспальное место, стол, стулья, тумбы, шкаф, диван.
Кухонная зона: холодильник, чайник, микраволновая печь посуда для  сервировки стола.
</t>
    </r>
    <r>
      <rPr>
        <b/>
        <sz val="9"/>
        <color theme="1"/>
        <rFont val="Calibri"/>
        <family val="2"/>
        <charset val="204"/>
        <scheme val="minor"/>
      </rPr>
      <t>Ванная комната</t>
    </r>
    <r>
      <rPr>
        <sz val="9"/>
        <color theme="1"/>
        <rFont val="Calibri"/>
        <family val="2"/>
        <charset val="204"/>
        <scheme val="minor"/>
      </rPr>
      <t xml:space="preserve">: отдельная; оборудована туалетом, умывальником, душевой кабиной.
</t>
    </r>
    <r>
      <rPr>
        <b/>
        <sz val="9"/>
        <color theme="1"/>
        <rFont val="Calibri"/>
        <family val="2"/>
        <charset val="204"/>
        <scheme val="minor"/>
      </rPr>
      <t xml:space="preserve">ААксессуары: </t>
    </r>
    <r>
      <rPr>
        <sz val="9"/>
        <color theme="1"/>
        <rFont val="Calibri"/>
        <family val="2"/>
        <charset val="204"/>
        <scheme val="minor"/>
      </rPr>
      <t xml:space="preserve">зеркало,  полотенеце, косметические пренодлежности.                                                                Возле домика оборудованное костровое место (лавочки, мангал)                                                                                                                                                             </t>
    </r>
    <r>
      <rPr>
        <b/>
        <sz val="9"/>
        <color rgb="FFFF0000"/>
        <rFont val="Calibri"/>
        <family val="2"/>
        <charset val="204"/>
        <scheme val="minor"/>
      </rPr>
      <t xml:space="preserve">Завтраки: </t>
    </r>
    <r>
      <rPr>
        <sz val="9"/>
        <color rgb="FFFF0000"/>
        <rFont val="Calibri"/>
        <family val="2"/>
        <charset val="204"/>
        <scheme val="minor"/>
      </rPr>
      <t xml:space="preserve">  включены в стоимость проживания и сервируются по кол-ву основных мест в номере.</t>
    </r>
    <r>
      <rPr>
        <sz val="9"/>
        <color theme="1"/>
        <rFont val="Calibri"/>
        <family val="2"/>
        <charset val="204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/>
    </r>
  </si>
  <si>
    <r>
      <rPr>
        <b/>
        <sz val="9"/>
        <color theme="1"/>
        <rFont val="Calibri"/>
        <family val="2"/>
        <charset val="204"/>
        <scheme val="minor"/>
      </rPr>
      <t>Комплектация номера</t>
    </r>
    <r>
      <rPr>
        <sz val="9"/>
        <color theme="1"/>
        <rFont val="Calibri"/>
        <family val="2"/>
        <charset val="204"/>
        <scheme val="minor"/>
      </rPr>
      <t xml:space="preserve">:  2 односпальных спальных мест, стол, стулья, 
Содовая мебель 
</t>
    </r>
    <r>
      <rPr>
        <b/>
        <sz val="9"/>
        <color theme="1"/>
        <rFont val="Calibri"/>
        <family val="2"/>
        <charset val="204"/>
        <scheme val="minor"/>
      </rPr>
      <t>Ванная комната</t>
    </r>
    <r>
      <rPr>
        <sz val="9"/>
        <color theme="1"/>
        <rFont val="Calibri"/>
        <family val="2"/>
        <charset val="204"/>
        <scheme val="minor"/>
      </rPr>
      <t xml:space="preserve">: отдельная; оборудована туалетом, умывальником, душевой кабиной.
</t>
    </r>
    <r>
      <rPr>
        <b/>
        <sz val="9"/>
        <color theme="1"/>
        <rFont val="Calibri"/>
        <family val="2"/>
        <charset val="204"/>
        <scheme val="minor"/>
      </rPr>
      <t>Аксессуары</t>
    </r>
    <r>
      <rPr>
        <sz val="9"/>
        <color theme="1"/>
        <rFont val="Calibri"/>
        <family val="2"/>
        <charset val="204"/>
        <scheme val="minor"/>
      </rPr>
      <t xml:space="preserve">: зеркало,  полотенеце, косметические пренодлежности.                                                                                                                               Возле домика оборудованное костровое место (лавочки, мангал)                                                                                                                                                             </t>
    </r>
    <r>
      <rPr>
        <b/>
        <sz val="9"/>
        <color rgb="FFFF0000"/>
        <rFont val="Calibri"/>
        <family val="2"/>
        <charset val="204"/>
        <scheme val="minor"/>
      </rPr>
      <t xml:space="preserve">Завтраки: </t>
    </r>
    <r>
      <rPr>
        <sz val="9"/>
        <color rgb="FFFF0000"/>
        <rFont val="Calibri"/>
        <family val="2"/>
        <charset val="204"/>
        <scheme val="minor"/>
      </rPr>
      <t xml:space="preserve">  включены в стоимость проживания и сервируются по кол-ву основных мест в номере.</t>
    </r>
    <r>
      <rPr>
        <sz val="9"/>
        <color theme="1"/>
        <rFont val="Calibri"/>
        <family val="2"/>
        <charset val="204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/>
    </r>
  </si>
  <si>
    <r>
      <rPr>
        <b/>
        <sz val="9"/>
        <rFont val="Calibri"/>
        <family val="2"/>
        <charset val="204"/>
        <scheme val="minor"/>
      </rPr>
      <t xml:space="preserve">двухместное      </t>
    </r>
    <r>
      <rPr>
        <sz val="9"/>
        <rFont val="Calibri"/>
        <family val="2"/>
        <charset val="204"/>
        <scheme val="minor"/>
      </rPr>
      <t xml:space="preserve">                   (без доп. мест)</t>
    </r>
  </si>
  <si>
    <t>Периоды высокого сезона  -2019 -20 гг.</t>
  </si>
  <si>
    <t>Периоды низкого сезона  -2019 -20 гг.</t>
  </si>
  <si>
    <r>
      <rPr>
        <b/>
        <sz val="10"/>
        <rFont val="Calibri"/>
        <family val="2"/>
        <charset val="204"/>
        <scheme val="minor"/>
      </rPr>
      <t xml:space="preserve">четырехместный    </t>
    </r>
    <r>
      <rPr>
        <sz val="10"/>
        <rFont val="Calibri"/>
        <family val="2"/>
        <charset val="204"/>
        <scheme val="minor"/>
      </rPr>
      <t xml:space="preserve">  (возможность установки доп. места)</t>
    </r>
  </si>
  <si>
    <r>
      <rPr>
        <b/>
        <sz val="10"/>
        <rFont val="Calibri"/>
        <family val="2"/>
        <charset val="204"/>
        <scheme val="minor"/>
      </rPr>
      <t>трехметный</t>
    </r>
    <r>
      <rPr>
        <sz val="10"/>
        <rFont val="Calibri"/>
        <family val="2"/>
        <charset val="204"/>
        <scheme val="minor"/>
      </rPr>
      <t xml:space="preserve">  (возможность установки доп. места)</t>
    </r>
  </si>
  <si>
    <r>
      <rPr>
        <b/>
        <sz val="9"/>
        <rFont val="Calibri"/>
        <family val="2"/>
        <charset val="204"/>
        <scheme val="minor"/>
      </rPr>
      <t xml:space="preserve">двухместное      </t>
    </r>
    <r>
      <rPr>
        <sz val="9"/>
        <rFont val="Calibri"/>
        <family val="2"/>
        <charset val="204"/>
        <scheme val="minor"/>
      </rPr>
      <t xml:space="preserve">                (возможность установки доп. места)</t>
    </r>
  </si>
  <si>
    <t xml:space="preserve">4-х местный ярусный эконом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</si>
</sst>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[Red]\-#,##0.00&quot;р.&quot;"/>
    <numFmt numFmtId="165" formatCode="#,##0.00&quot;р.&quot;"/>
    <numFmt numFmtId="166" formatCode="#,##0&quot;р.&quot;"/>
    <numFmt numFmtId="167" formatCode="#,##0\ &quot;₽&quot;"/>
    <numFmt numFmtId="168" formatCode="#,##0.00\ &quot;₽&quot;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B05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6"/>
      <color rgb="FF00B050"/>
      <name val="Calibri"/>
      <family val="2"/>
      <charset val="204"/>
      <scheme val="minor"/>
    </font>
    <font>
      <b/>
      <i/>
      <sz val="14"/>
      <color rgb="FF00B050"/>
      <name val="Calibri"/>
      <family val="2"/>
      <charset val="204"/>
      <scheme val="minor"/>
    </font>
    <font>
      <b/>
      <i/>
      <sz val="18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4"/>
      <color rgb="FFFF0000"/>
      <name val="Tahoma"/>
      <family val="2"/>
      <charset val="204"/>
    </font>
    <font>
      <b/>
      <sz val="14"/>
      <color rgb="FFFF0000"/>
      <name val="Calibri"/>
      <family val="2"/>
      <charset val="204"/>
      <scheme val="minor"/>
    </font>
    <font>
      <b/>
      <i/>
      <sz val="9"/>
      <color theme="1"/>
      <name val="Tahoma"/>
      <family val="2"/>
      <charset val="204"/>
    </font>
    <font>
      <b/>
      <sz val="11"/>
      <color rgb="FF00B050"/>
      <name val="Calibri"/>
      <family val="2"/>
      <charset val="204"/>
      <scheme val="minor"/>
    </font>
    <font>
      <b/>
      <i/>
      <sz val="11"/>
      <color rgb="FF00B05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B050"/>
      <name val="Calibri"/>
      <family val="2"/>
      <charset val="204"/>
      <scheme val="minor"/>
    </font>
    <font>
      <b/>
      <i/>
      <sz val="10"/>
      <color rgb="FF00B05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rgb="FF00B050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b/>
      <i/>
      <sz val="9"/>
      <color rgb="FF00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i/>
      <sz val="9"/>
      <color rgb="FF00B05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FF0000"/>
      <name val="Calibri"/>
      <family val="2"/>
      <scheme val="minor"/>
    </font>
    <font>
      <sz val="12"/>
      <color theme="9" tint="-0.249977111117893"/>
      <name val="Calibri"/>
      <family val="2"/>
      <charset val="204"/>
      <scheme val="minor"/>
    </font>
    <font>
      <sz val="11"/>
      <color theme="9" tint="-0.249977111117893"/>
      <name val="Calibri"/>
      <family val="2"/>
      <scheme val="minor"/>
    </font>
    <font>
      <sz val="9"/>
      <color rgb="FF00B05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b/>
      <sz val="9"/>
      <color theme="9" tint="-0.249977111117893"/>
      <name val="Calibri"/>
      <family val="2"/>
      <charset val="204"/>
      <scheme val="minor"/>
    </font>
    <font>
      <sz val="9"/>
      <color theme="9" tint="-0.249977111117893"/>
      <name val="Calibri"/>
      <family val="2"/>
      <charset val="204"/>
      <scheme val="minor"/>
    </font>
    <font>
      <sz val="11"/>
      <color theme="9"/>
      <name val="Calibri"/>
      <family val="2"/>
      <charset val="204"/>
      <scheme val="minor"/>
    </font>
    <font>
      <sz val="9"/>
      <color theme="9"/>
      <name val="Calibri"/>
      <family val="2"/>
      <charset val="204"/>
      <scheme val="minor"/>
    </font>
    <font>
      <b/>
      <i/>
      <sz val="9"/>
      <color theme="9"/>
      <name val="Calibri"/>
      <family val="2"/>
      <charset val="204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5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3" fillId="0" borderId="0"/>
    <xf numFmtId="9" fontId="60" fillId="0" borderId="0" applyFont="0" applyFill="0" applyBorder="0" applyAlignment="0" applyProtection="0"/>
  </cellStyleXfs>
  <cellXfs count="873">
    <xf numFmtId="0" fontId="0" fillId="0" borderId="0" xfId="0"/>
    <xf numFmtId="0" fontId="10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wrapText="1"/>
    </xf>
    <xf numFmtId="9" fontId="0" fillId="0" borderId="1" xfId="0" applyNumberFormat="1" applyBorder="1" applyAlignment="1"/>
    <xf numFmtId="0" fontId="19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3" fillId="0" borderId="1" xfId="0" applyFont="1" applyBorder="1" applyAlignment="1">
      <alignment horizontal="left" wrapText="1"/>
    </xf>
    <xf numFmtId="165" fontId="15" fillId="0" borderId="1" xfId="0" applyNumberFormat="1" applyFont="1" applyBorder="1" applyAlignment="1">
      <alignment horizontal="center" wrapText="1"/>
    </xf>
    <xf numFmtId="165" fontId="11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left" vertical="top"/>
    </xf>
    <xf numFmtId="165" fontId="13" fillId="0" borderId="1" xfId="0" applyNumberFormat="1" applyFont="1" applyBorder="1" applyAlignment="1">
      <alignment horizontal="left" vertical="top" wrapText="1"/>
    </xf>
    <xf numFmtId="165" fontId="11" fillId="0" borderId="1" xfId="0" applyNumberFormat="1" applyFont="1" applyFill="1" applyBorder="1" applyAlignment="1">
      <alignment horizontal="left" vertical="top" wrapText="1"/>
    </xf>
    <xf numFmtId="165" fontId="15" fillId="0" borderId="1" xfId="0" applyNumberFormat="1" applyFont="1" applyBorder="1" applyAlignment="1">
      <alignment horizontal="left" vertical="top" wrapText="1"/>
    </xf>
    <xf numFmtId="165" fontId="13" fillId="0" borderId="1" xfId="0" applyNumberFormat="1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top" wrapText="1"/>
    </xf>
    <xf numFmtId="0" fontId="25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5" fontId="26" fillId="0" borderId="1" xfId="0" applyNumberFormat="1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5" fontId="28" fillId="0" borderId="1" xfId="0" applyNumberFormat="1" applyFont="1" applyFill="1" applyBorder="1" applyAlignment="1">
      <alignment horizontal="left" vertical="top" wrapText="1"/>
    </xf>
    <xf numFmtId="165" fontId="29" fillId="0" borderId="1" xfId="0" applyNumberFormat="1" applyFont="1" applyBorder="1" applyAlignment="1">
      <alignment horizontal="left" vertical="top" wrapText="1"/>
    </xf>
    <xf numFmtId="166" fontId="27" fillId="0" borderId="1" xfId="0" applyNumberFormat="1" applyFont="1" applyBorder="1" applyAlignment="1">
      <alignment horizontal="left" vertical="top" wrapText="1"/>
    </xf>
    <xf numFmtId="165" fontId="27" fillId="0" borderId="1" xfId="0" applyNumberFormat="1" applyFont="1" applyBorder="1" applyAlignment="1">
      <alignment horizontal="left" vertical="top" wrapText="1"/>
    </xf>
    <xf numFmtId="0" fontId="4" fillId="0" borderId="0" xfId="0" applyFont="1"/>
    <xf numFmtId="0" fontId="12" fillId="0" borderId="1" xfId="0" applyFont="1" applyBorder="1" applyAlignment="1">
      <alignment horizontal="center" vertical="top" wrapText="1"/>
    </xf>
    <xf numFmtId="0" fontId="0" fillId="0" borderId="1" xfId="0" applyBorder="1"/>
    <xf numFmtId="0" fontId="7" fillId="4" borderId="0" xfId="0" applyFont="1" applyFill="1"/>
    <xf numFmtId="165" fontId="11" fillId="4" borderId="1" xfId="0" applyNumberFormat="1" applyFont="1" applyFill="1" applyBorder="1" applyAlignment="1">
      <alignment horizontal="left" vertical="top" wrapText="1"/>
    </xf>
    <xf numFmtId="0" fontId="30" fillId="0" borderId="13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14" xfId="0" applyFont="1" applyBorder="1" applyAlignment="1">
      <alignment vertical="center" wrapText="1"/>
    </xf>
    <xf numFmtId="0" fontId="10" fillId="0" borderId="11" xfId="0" applyFont="1" applyFill="1" applyBorder="1" applyAlignment="1"/>
    <xf numFmtId="0" fontId="32" fillId="4" borderId="0" xfId="0" applyFont="1" applyFill="1" applyBorder="1" applyAlignment="1">
      <alignment vertical="center" wrapText="1"/>
    </xf>
    <xf numFmtId="0" fontId="33" fillId="4" borderId="11" xfId="0" applyFont="1" applyFill="1" applyBorder="1" applyAlignment="1"/>
    <xf numFmtId="0" fontId="30" fillId="0" borderId="8" xfId="0" applyFont="1" applyBorder="1" applyAlignment="1">
      <alignment horizontal="center" vertical="center" wrapText="1"/>
    </xf>
    <xf numFmtId="0" fontId="0" fillId="0" borderId="2" xfId="0" applyBorder="1"/>
    <xf numFmtId="0" fontId="30" fillId="0" borderId="15" xfId="0" applyFont="1" applyFill="1" applyBorder="1" applyAlignment="1">
      <alignment horizontal="center" vertical="center" wrapText="1"/>
    </xf>
    <xf numFmtId="0" fontId="30" fillId="0" borderId="16" xfId="0" applyFont="1" applyFill="1" applyBorder="1" applyAlignment="1">
      <alignment horizontal="center" vertical="center" wrapText="1"/>
    </xf>
    <xf numFmtId="165" fontId="15" fillId="0" borderId="1" xfId="0" applyNumberFormat="1" applyFont="1" applyBorder="1" applyAlignment="1">
      <alignment vertical="top" wrapText="1"/>
    </xf>
    <xf numFmtId="165" fontId="34" fillId="0" borderId="10" xfId="0" applyNumberFormat="1" applyFont="1" applyBorder="1" applyAlignment="1">
      <alignment vertical="center" wrapText="1"/>
    </xf>
    <xf numFmtId="165" fontId="34" fillId="0" borderId="11" xfId="0" applyNumberFormat="1" applyFont="1" applyBorder="1" applyAlignment="1">
      <alignment vertical="center" wrapText="1"/>
    </xf>
    <xf numFmtId="0" fontId="19" fillId="0" borderId="0" xfId="0" applyFont="1" applyAlignment="1">
      <alignment vertical="top"/>
    </xf>
    <xf numFmtId="0" fontId="19" fillId="0" borderId="0" xfId="0" applyFont="1"/>
    <xf numFmtId="0" fontId="40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40" fillId="0" borderId="1" xfId="0" applyFont="1" applyBorder="1" applyAlignment="1">
      <alignment horizontal="left" vertical="top" wrapText="1"/>
    </xf>
    <xf numFmtId="0" fontId="43" fillId="0" borderId="1" xfId="0" applyFont="1" applyBorder="1" applyAlignment="1">
      <alignment horizontal="left" vertical="top" wrapText="1"/>
    </xf>
    <xf numFmtId="165" fontId="44" fillId="0" borderId="1" xfId="0" applyNumberFormat="1" applyFont="1" applyFill="1" applyBorder="1" applyAlignment="1">
      <alignment horizontal="left" vertical="top" wrapText="1"/>
    </xf>
    <xf numFmtId="0" fontId="45" fillId="0" borderId="1" xfId="0" applyFont="1" applyBorder="1" applyAlignment="1">
      <alignment horizontal="left" vertical="top" wrapText="1"/>
    </xf>
    <xf numFmtId="165" fontId="46" fillId="0" borderId="1" xfId="0" applyNumberFormat="1" applyFont="1" applyBorder="1" applyAlignment="1">
      <alignment horizontal="left" vertical="top" wrapText="1"/>
    </xf>
    <xf numFmtId="165" fontId="44" fillId="0" borderId="1" xfId="0" applyNumberFormat="1" applyFont="1" applyBorder="1" applyAlignment="1">
      <alignment horizontal="left" vertical="top" wrapText="1"/>
    </xf>
    <xf numFmtId="165" fontId="46" fillId="0" borderId="1" xfId="0" applyNumberFormat="1" applyFont="1" applyFill="1" applyBorder="1" applyAlignment="1">
      <alignment horizontal="left" vertical="top" wrapText="1"/>
    </xf>
    <xf numFmtId="0" fontId="19" fillId="0" borderId="1" xfId="0" applyFont="1" applyBorder="1"/>
    <xf numFmtId="0" fontId="22" fillId="0" borderId="0" xfId="0" applyFont="1" applyAlignment="1">
      <alignment horizontal="left" vertical="top"/>
    </xf>
    <xf numFmtId="0" fontId="48" fillId="0" borderId="0" xfId="0" applyFont="1"/>
    <xf numFmtId="0" fontId="20" fillId="3" borderId="1" xfId="0" applyFont="1" applyFill="1" applyBorder="1" applyAlignment="1">
      <alignment horizontal="left" vertical="top" wrapText="1"/>
    </xf>
    <xf numFmtId="165" fontId="45" fillId="0" borderId="0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horizontal="left" vertical="center" wrapText="1"/>
    </xf>
    <xf numFmtId="0" fontId="43" fillId="0" borderId="0" xfId="0" applyFont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top" wrapText="1"/>
    </xf>
    <xf numFmtId="0" fontId="20" fillId="6" borderId="5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/>
    </xf>
    <xf numFmtId="0" fontId="40" fillId="0" borderId="1" xfId="0" applyFont="1" applyBorder="1" applyAlignment="1">
      <alignment horizontal="left"/>
    </xf>
    <xf numFmtId="0" fontId="40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14" fontId="20" fillId="5" borderId="0" xfId="0" applyNumberFormat="1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top" wrapText="1"/>
    </xf>
    <xf numFmtId="1" fontId="19" fillId="0" borderId="0" xfId="0" applyNumberFormat="1" applyFont="1" applyAlignment="1">
      <alignment vertical="top"/>
    </xf>
    <xf numFmtId="1" fontId="19" fillId="0" borderId="0" xfId="0" applyNumberFormat="1" applyFont="1"/>
    <xf numFmtId="1" fontId="41" fillId="0" borderId="0" xfId="0" applyNumberFormat="1" applyFont="1" applyBorder="1" applyAlignment="1">
      <alignment horizontal="left" vertical="top" wrapText="1"/>
    </xf>
    <xf numFmtId="1" fontId="20" fillId="3" borderId="1" xfId="0" applyNumberFormat="1" applyFont="1" applyFill="1" applyBorder="1" applyAlignment="1">
      <alignment horizontal="left" vertical="top" wrapText="1"/>
    </xf>
    <xf numFmtId="1" fontId="42" fillId="0" borderId="1" xfId="0" applyNumberFormat="1" applyFont="1" applyFill="1" applyBorder="1" applyAlignment="1">
      <alignment horizontal="left" vertical="top" wrapText="1"/>
    </xf>
    <xf numFmtId="1" fontId="44" fillId="0" borderId="19" xfId="0" applyNumberFormat="1" applyFont="1" applyFill="1" applyBorder="1" applyAlignment="1">
      <alignment horizontal="left" vertical="top" wrapText="1"/>
    </xf>
    <xf numFmtId="1" fontId="46" fillId="0" borderId="1" xfId="0" applyNumberFormat="1" applyFont="1" applyBorder="1" applyAlignment="1">
      <alignment horizontal="left"/>
    </xf>
    <xf numFmtId="1" fontId="42" fillId="0" borderId="19" xfId="0" applyNumberFormat="1" applyFont="1" applyBorder="1" applyAlignment="1">
      <alignment horizontal="left" vertical="top" wrapText="1"/>
    </xf>
    <xf numFmtId="1" fontId="46" fillId="0" borderId="19" xfId="0" applyNumberFormat="1" applyFont="1" applyBorder="1" applyAlignment="1">
      <alignment horizontal="left" vertical="top" wrapText="1"/>
    </xf>
    <xf numFmtId="1" fontId="46" fillId="0" borderId="0" xfId="0" applyNumberFormat="1" applyFont="1" applyBorder="1" applyAlignment="1">
      <alignment horizontal="left" vertical="top" wrapText="1"/>
    </xf>
    <xf numFmtId="1" fontId="44" fillId="0" borderId="19" xfId="0" applyNumberFormat="1" applyFont="1" applyBorder="1" applyAlignment="1">
      <alignment horizontal="left" vertical="top" wrapText="1"/>
    </xf>
    <xf numFmtId="1" fontId="44" fillId="0" borderId="20" xfId="0" applyNumberFormat="1" applyFont="1" applyBorder="1" applyAlignment="1">
      <alignment horizontal="left" vertical="top" wrapText="1"/>
    </xf>
    <xf numFmtId="1" fontId="46" fillId="0" borderId="0" xfId="0" applyNumberFormat="1" applyFont="1" applyBorder="1" applyAlignment="1">
      <alignment horizontal="left"/>
    </xf>
    <xf numFmtId="1" fontId="46" fillId="0" borderId="1" xfId="0" applyNumberFormat="1" applyFont="1" applyBorder="1" applyAlignment="1">
      <alignment horizontal="left" vertical="top" wrapText="1"/>
    </xf>
    <xf numFmtId="1" fontId="47" fillId="0" borderId="0" xfId="0" applyNumberFormat="1" applyFont="1" applyBorder="1" applyAlignment="1">
      <alignment horizontal="left" vertical="top" wrapText="1"/>
    </xf>
    <xf numFmtId="1" fontId="45" fillId="0" borderId="0" xfId="0" applyNumberFormat="1" applyFont="1" applyBorder="1" applyAlignment="1">
      <alignment horizontal="center" vertical="center"/>
    </xf>
    <xf numFmtId="1" fontId="0" fillId="0" borderId="0" xfId="0" applyNumberFormat="1"/>
    <xf numFmtId="0" fontId="19" fillId="0" borderId="1" xfId="0" applyFont="1" applyBorder="1" applyAlignment="1">
      <alignment horizontal="left" vertical="center" wrapText="1"/>
    </xf>
    <xf numFmtId="1" fontId="50" fillId="3" borderId="1" xfId="0" applyNumberFormat="1" applyFont="1" applyFill="1" applyBorder="1" applyAlignment="1">
      <alignment horizontal="left" vertical="top" wrapText="1"/>
    </xf>
    <xf numFmtId="1" fontId="44" fillId="0" borderId="0" xfId="0" applyNumberFormat="1" applyFont="1" applyBorder="1" applyAlignment="1">
      <alignment horizontal="center" vertical="center"/>
    </xf>
    <xf numFmtId="1" fontId="50" fillId="6" borderId="1" xfId="0" applyNumberFormat="1" applyFont="1" applyFill="1" applyBorder="1" applyAlignment="1">
      <alignment horizontal="left" vertical="top" wrapText="1"/>
    </xf>
    <xf numFmtId="1" fontId="46" fillId="0" borderId="0" xfId="0" applyNumberFormat="1" applyFont="1"/>
    <xf numFmtId="1" fontId="39" fillId="0" borderId="0" xfId="0" applyNumberFormat="1" applyFont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1" fontId="39" fillId="0" borderId="1" xfId="0" applyNumberFormat="1" applyFont="1" applyBorder="1" applyAlignment="1">
      <alignment horizontal="left"/>
    </xf>
    <xf numFmtId="1" fontId="39" fillId="0" borderId="1" xfId="0" applyNumberFormat="1" applyFont="1" applyFill="1" applyBorder="1" applyAlignment="1">
      <alignment horizontal="right" vertical="top" wrapText="1"/>
    </xf>
    <xf numFmtId="1" fontId="39" fillId="0" borderId="1" xfId="0" applyNumberFormat="1" applyFont="1" applyFill="1" applyBorder="1" applyAlignment="1">
      <alignment horizontal="left" vertical="top" wrapText="1"/>
    </xf>
    <xf numFmtId="1" fontId="44" fillId="0" borderId="1" xfId="0" applyNumberFormat="1" applyFont="1" applyFill="1" applyBorder="1" applyAlignment="1">
      <alignment horizontal="left" vertical="top" wrapText="1"/>
    </xf>
    <xf numFmtId="1" fontId="39" fillId="0" borderId="1" xfId="0" applyNumberFormat="1" applyFont="1" applyBorder="1" applyAlignment="1">
      <alignment horizontal="left" vertical="top" wrapText="1"/>
    </xf>
    <xf numFmtId="1" fontId="44" fillId="0" borderId="1" xfId="0" applyNumberFormat="1" applyFont="1" applyBorder="1" applyAlignment="1">
      <alignment horizontal="left" vertical="top" wrapText="1"/>
    </xf>
    <xf numFmtId="1" fontId="36" fillId="0" borderId="1" xfId="0" applyNumberFormat="1" applyFont="1" applyBorder="1" applyAlignment="1">
      <alignment horizontal="left" vertical="top" wrapText="1"/>
    </xf>
    <xf numFmtId="0" fontId="51" fillId="0" borderId="1" xfId="0" applyFont="1" applyBorder="1"/>
    <xf numFmtId="0" fontId="38" fillId="0" borderId="18" xfId="0" applyFont="1" applyBorder="1" applyAlignment="1">
      <alignment horizontal="right" vertical="top" wrapText="1"/>
    </xf>
    <xf numFmtId="1" fontId="36" fillId="0" borderId="1" xfId="0" applyNumberFormat="1" applyFont="1" applyBorder="1" applyAlignment="1">
      <alignment horizontal="left"/>
    </xf>
    <xf numFmtId="0" fontId="51" fillId="0" borderId="1" xfId="0" applyFont="1" applyBorder="1" applyAlignment="1">
      <alignment horizontal="left"/>
    </xf>
    <xf numFmtId="1" fontId="46" fillId="0" borderId="1" xfId="0" applyNumberFormat="1" applyFont="1" applyBorder="1" applyAlignment="1">
      <alignment horizontal="center" vertical="center" wrapText="1"/>
    </xf>
    <xf numFmtId="0" fontId="45" fillId="0" borderId="1" xfId="0" applyNumberFormat="1" applyFont="1" applyBorder="1" applyAlignment="1">
      <alignment horizontal="center" vertical="top" wrapText="1"/>
    </xf>
    <xf numFmtId="0" fontId="19" fillId="0" borderId="1" xfId="0" applyFont="1" applyFill="1" applyBorder="1" applyAlignment="1">
      <alignment horizontal="left" vertical="center" wrapText="1"/>
    </xf>
    <xf numFmtId="0" fontId="43" fillId="0" borderId="0" xfId="0" applyFont="1" applyBorder="1" applyAlignment="1">
      <alignment horizontal="left" vertical="top" wrapText="1"/>
    </xf>
    <xf numFmtId="0" fontId="45" fillId="0" borderId="0" xfId="0" applyNumberFormat="1" applyFont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38" fillId="0" borderId="1" xfId="0" applyNumberFormat="1" applyFont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0" fillId="0" borderId="0" xfId="0" applyAlignment="1"/>
    <xf numFmtId="0" fontId="20" fillId="3" borderId="1" xfId="0" applyFont="1" applyFill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43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/>
    </xf>
    <xf numFmtId="0" fontId="40" fillId="0" borderId="1" xfId="0" applyFont="1" applyBorder="1" applyAlignment="1">
      <alignment vertical="top"/>
    </xf>
    <xf numFmtId="0" fontId="45" fillId="0" borderId="1" xfId="0" applyFont="1" applyBorder="1" applyAlignment="1">
      <alignment vertical="top" wrapText="1"/>
    </xf>
    <xf numFmtId="0" fontId="40" fillId="0" borderId="18" xfId="0" applyFont="1" applyBorder="1" applyAlignment="1">
      <alignment vertical="top"/>
    </xf>
    <xf numFmtId="0" fontId="19" fillId="0" borderId="18" xfId="0" applyFont="1" applyBorder="1" applyAlignment="1">
      <alignment vertical="top"/>
    </xf>
    <xf numFmtId="0" fontId="51" fillId="0" borderId="1" xfId="0" applyFont="1" applyBorder="1" applyAlignment="1">
      <alignment vertical="top"/>
    </xf>
    <xf numFmtId="0" fontId="38" fillId="0" borderId="18" xfId="0" applyFont="1" applyBorder="1" applyAlignment="1">
      <alignment vertical="top" wrapText="1"/>
    </xf>
    <xf numFmtId="0" fontId="43" fillId="0" borderId="0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19" fillId="0" borderId="0" xfId="0" applyFont="1" applyFill="1" applyBorder="1" applyAlignment="1">
      <alignment vertical="top" wrapText="1"/>
    </xf>
    <xf numFmtId="0" fontId="36" fillId="0" borderId="0" xfId="0" applyFont="1" applyAlignment="1">
      <alignment vertical="top"/>
    </xf>
    <xf numFmtId="0" fontId="20" fillId="6" borderId="1" xfId="0" applyFont="1" applyFill="1" applyBorder="1" applyAlignment="1">
      <alignment vertical="top" wrapText="1"/>
    </xf>
    <xf numFmtId="0" fontId="40" fillId="0" borderId="0" xfId="0" applyFont="1" applyBorder="1" applyAlignment="1">
      <alignment vertical="top"/>
    </xf>
    <xf numFmtId="0" fontId="19" fillId="0" borderId="0" xfId="0" applyFont="1" applyBorder="1" applyAlignment="1">
      <alignment vertical="top"/>
    </xf>
    <xf numFmtId="0" fontId="20" fillId="6" borderId="5" xfId="0" applyFont="1" applyFill="1" applyBorder="1" applyAlignment="1">
      <alignment vertical="top" wrapText="1"/>
    </xf>
    <xf numFmtId="0" fontId="38" fillId="0" borderId="18" xfId="0" applyFont="1" applyBorder="1" applyAlignment="1">
      <alignment vertical="top"/>
    </xf>
    <xf numFmtId="0" fontId="19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left" vertical="top"/>
    </xf>
    <xf numFmtId="165" fontId="46" fillId="0" borderId="1" xfId="0" applyNumberFormat="1" applyFont="1" applyBorder="1" applyAlignment="1">
      <alignment horizontal="left" vertical="top"/>
    </xf>
    <xf numFmtId="1" fontId="46" fillId="0" borderId="1" xfId="0" applyNumberFormat="1" applyFont="1" applyBorder="1" applyAlignment="1">
      <alignment horizontal="left" vertical="top"/>
    </xf>
    <xf numFmtId="0" fontId="40" fillId="0" borderId="18" xfId="0" applyFont="1" applyBorder="1" applyAlignment="1">
      <alignment horizontal="left" vertical="top"/>
    </xf>
    <xf numFmtId="0" fontId="19" fillId="0" borderId="18" xfId="0" applyFont="1" applyBorder="1" applyAlignment="1">
      <alignment horizontal="left" vertical="top"/>
    </xf>
    <xf numFmtId="165" fontId="46" fillId="0" borderId="18" xfId="0" applyNumberFormat="1" applyFont="1" applyBorder="1" applyAlignment="1">
      <alignment horizontal="left" vertical="top"/>
    </xf>
    <xf numFmtId="1" fontId="46" fillId="0" borderId="0" xfId="0" applyNumberFormat="1" applyFont="1" applyBorder="1" applyAlignment="1">
      <alignment horizontal="left" vertical="top"/>
    </xf>
    <xf numFmtId="0" fontId="38" fillId="0" borderId="18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1" fontId="19" fillId="0" borderId="0" xfId="0" applyNumberFormat="1" applyFont="1" applyAlignment="1">
      <alignment horizontal="left" vertical="top"/>
    </xf>
    <xf numFmtId="165" fontId="45" fillId="0" borderId="0" xfId="0" applyNumberFormat="1" applyFont="1" applyBorder="1" applyAlignment="1">
      <alignment horizontal="left" vertical="top"/>
    </xf>
    <xf numFmtId="0" fontId="19" fillId="5" borderId="0" xfId="0" applyFont="1" applyFill="1" applyBorder="1" applyAlignment="1">
      <alignment horizontal="left" vertical="top" wrapText="1"/>
    </xf>
    <xf numFmtId="1" fontId="45" fillId="0" borderId="0" xfId="0" applyNumberFormat="1" applyFont="1" applyBorder="1" applyAlignment="1">
      <alignment horizontal="left" vertical="top"/>
    </xf>
    <xf numFmtId="0" fontId="36" fillId="0" borderId="0" xfId="0" applyFont="1" applyAlignment="1">
      <alignment horizontal="left" vertical="top"/>
    </xf>
    <xf numFmtId="0" fontId="20" fillId="6" borderId="1" xfId="0" applyFont="1" applyFill="1" applyBorder="1" applyAlignment="1">
      <alignment horizontal="left" vertical="top"/>
    </xf>
    <xf numFmtId="1" fontId="36" fillId="0" borderId="1" xfId="0" applyNumberFormat="1" applyFont="1" applyBorder="1" applyAlignment="1">
      <alignment horizontal="left" vertical="top"/>
    </xf>
    <xf numFmtId="0" fontId="40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left" vertical="top"/>
    </xf>
    <xf numFmtId="165" fontId="46" fillId="0" borderId="0" xfId="0" applyNumberFormat="1" applyFont="1" applyBorder="1" applyAlignment="1">
      <alignment horizontal="left" vertical="top"/>
    </xf>
    <xf numFmtId="0" fontId="20" fillId="6" borderId="5" xfId="0" applyFont="1" applyFill="1" applyBorder="1" applyAlignment="1">
      <alignment horizontal="left" vertical="top"/>
    </xf>
    <xf numFmtId="0" fontId="38" fillId="0" borderId="18" xfId="0" applyFont="1" applyBorder="1" applyAlignment="1">
      <alignment horizontal="left" vertical="top"/>
    </xf>
    <xf numFmtId="165" fontId="46" fillId="0" borderId="1" xfId="0" applyNumberFormat="1" applyFont="1" applyFill="1" applyBorder="1" applyAlignment="1">
      <alignment horizontal="center" vertical="center" wrapText="1"/>
    </xf>
    <xf numFmtId="1" fontId="46" fillId="0" borderId="1" xfId="0" applyNumberFormat="1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 wrapText="1"/>
    </xf>
    <xf numFmtId="1" fontId="46" fillId="0" borderId="1" xfId="0" applyNumberFormat="1" applyFont="1" applyBorder="1" applyAlignment="1">
      <alignment horizontal="center" vertical="top" wrapText="1"/>
    </xf>
    <xf numFmtId="0" fontId="35" fillId="0" borderId="18" xfId="0" applyFont="1" applyBorder="1" applyAlignment="1">
      <alignment horizontal="left" vertical="top" wrapText="1"/>
    </xf>
    <xf numFmtId="0" fontId="40" fillId="0" borderId="1" xfId="0" applyFont="1" applyFill="1" applyBorder="1" applyAlignment="1">
      <alignment horizontal="left" vertical="top" wrapText="1"/>
    </xf>
    <xf numFmtId="0" fontId="43" fillId="0" borderId="1" xfId="0" applyFont="1" applyFill="1" applyBorder="1" applyAlignment="1">
      <alignment horizontal="left" vertical="top" wrapText="1"/>
    </xf>
    <xf numFmtId="0" fontId="45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45" fillId="0" borderId="1" xfId="0" applyNumberFormat="1" applyFont="1" applyFill="1" applyBorder="1" applyAlignment="1">
      <alignment horizontal="center" vertical="center"/>
    </xf>
    <xf numFmtId="0" fontId="40" fillId="0" borderId="1" xfId="0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40" fillId="5" borderId="0" xfId="0" applyFont="1" applyFill="1" applyBorder="1" applyAlignment="1">
      <alignment horizontal="left" vertical="center" wrapText="1"/>
    </xf>
    <xf numFmtId="0" fontId="37" fillId="0" borderId="4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left"/>
    </xf>
    <xf numFmtId="0" fontId="20" fillId="6" borderId="1" xfId="0" applyFont="1" applyFill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1" xfId="0" applyFont="1" applyFill="1" applyBorder="1" applyAlignment="1">
      <alignment horizontal="left" vertical="top" wrapText="1"/>
    </xf>
    <xf numFmtId="14" fontId="20" fillId="5" borderId="0" xfId="0" applyNumberFormat="1" applyFont="1" applyFill="1" applyBorder="1" applyAlignment="1">
      <alignment horizontal="center" vertical="top" wrapText="1"/>
    </xf>
    <xf numFmtId="0" fontId="19" fillId="5" borderId="1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165" fontId="42" fillId="0" borderId="1" xfId="0" applyNumberFormat="1" applyFont="1" applyFill="1" applyBorder="1" applyAlignment="1">
      <alignment horizontal="center" vertical="center" wrapText="1"/>
    </xf>
    <xf numFmtId="165" fontId="44" fillId="0" borderId="19" xfId="0" applyNumberFormat="1" applyFont="1" applyFill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165" fontId="42" fillId="0" borderId="19" xfId="0" applyNumberFormat="1" applyFont="1" applyBorder="1" applyAlignment="1">
      <alignment horizontal="center" vertical="center" wrapText="1"/>
    </xf>
    <xf numFmtId="165" fontId="46" fillId="0" borderId="19" xfId="0" applyNumberFormat="1" applyFont="1" applyBorder="1" applyAlignment="1">
      <alignment horizontal="center" vertical="center" wrapText="1"/>
    </xf>
    <xf numFmtId="165" fontId="44" fillId="0" borderId="19" xfId="0" applyNumberFormat="1" applyFont="1" applyBorder="1" applyAlignment="1">
      <alignment horizontal="center" vertical="center" wrapText="1"/>
    </xf>
    <xf numFmtId="165" fontId="46" fillId="0" borderId="19" xfId="0" applyNumberFormat="1" applyFont="1" applyFill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/>
    </xf>
    <xf numFmtId="165" fontId="46" fillId="0" borderId="18" xfId="0" applyNumberFormat="1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65" fontId="46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41" fillId="0" borderId="0" xfId="0" applyNumberFormat="1" applyFont="1" applyBorder="1" applyAlignment="1">
      <alignment horizontal="left" wrapText="1"/>
    </xf>
    <xf numFmtId="1" fontId="44" fillId="0" borderId="0" xfId="0" applyNumberFormat="1" applyFont="1" applyFill="1" applyBorder="1" applyAlignment="1">
      <alignment horizontal="left" vertical="top" wrapText="1"/>
    </xf>
    <xf numFmtId="1" fontId="41" fillId="0" borderId="0" xfId="0" applyNumberFormat="1" applyFont="1" applyBorder="1" applyAlignment="1">
      <alignment horizontal="center" wrapText="1"/>
    </xf>
    <xf numFmtId="1" fontId="20" fillId="3" borderId="1" xfId="0" applyNumberFormat="1" applyFont="1" applyFill="1" applyBorder="1" applyAlignment="1">
      <alignment horizontal="center" vertical="top" wrapText="1"/>
    </xf>
    <xf numFmtId="1" fontId="42" fillId="0" borderId="1" xfId="0" applyNumberFormat="1" applyFont="1" applyFill="1" applyBorder="1" applyAlignment="1">
      <alignment horizontal="center" vertical="top" wrapText="1"/>
    </xf>
    <xf numFmtId="1" fontId="39" fillId="0" borderId="1" xfId="0" applyNumberFormat="1" applyFont="1" applyFill="1" applyBorder="1" applyAlignment="1">
      <alignment horizontal="center" vertical="top" wrapText="1"/>
    </xf>
    <xf numFmtId="1" fontId="41" fillId="0" borderId="0" xfId="0" applyNumberFormat="1" applyFont="1" applyBorder="1" applyAlignment="1">
      <alignment horizontal="center" vertical="top" wrapText="1"/>
    </xf>
    <xf numFmtId="1" fontId="44" fillId="0" borderId="19" xfId="0" applyNumberFormat="1" applyFont="1" applyFill="1" applyBorder="1" applyAlignment="1">
      <alignment horizontal="center" vertical="top" wrapText="1"/>
    </xf>
    <xf numFmtId="1" fontId="46" fillId="0" borderId="1" xfId="0" applyNumberFormat="1" applyFont="1" applyBorder="1" applyAlignment="1">
      <alignment horizontal="center" vertical="top"/>
    </xf>
    <xf numFmtId="1" fontId="39" fillId="0" borderId="0" xfId="0" applyNumberFormat="1" applyFont="1" applyFill="1" applyBorder="1" applyAlignment="1">
      <alignment horizontal="center" vertical="top" wrapText="1"/>
    </xf>
    <xf numFmtId="0" fontId="46" fillId="0" borderId="1" xfId="0" applyFont="1" applyBorder="1" applyAlignment="1">
      <alignment horizontal="center" vertical="top" wrapText="1"/>
    </xf>
    <xf numFmtId="1" fontId="39" fillId="0" borderId="1" xfId="0" applyNumberFormat="1" applyFont="1" applyBorder="1" applyAlignment="1">
      <alignment horizontal="center" vertical="top" wrapText="1"/>
    </xf>
    <xf numFmtId="1" fontId="39" fillId="0" borderId="0" xfId="0" applyNumberFormat="1" applyFont="1" applyBorder="1" applyAlignment="1">
      <alignment horizontal="center" vertical="top" wrapText="1"/>
    </xf>
    <xf numFmtId="1" fontId="47" fillId="0" borderId="0" xfId="0" applyNumberFormat="1" applyFont="1" applyBorder="1" applyAlignment="1">
      <alignment horizontal="center" vertical="top" wrapText="1"/>
    </xf>
    <xf numFmtId="1" fontId="50" fillId="3" borderId="1" xfId="0" applyNumberFormat="1" applyFont="1" applyFill="1" applyBorder="1" applyAlignment="1">
      <alignment horizontal="center" vertical="top" wrapText="1"/>
    </xf>
    <xf numFmtId="1" fontId="44" fillId="0" borderId="19" xfId="0" applyNumberFormat="1" applyFont="1" applyBorder="1" applyAlignment="1">
      <alignment horizontal="center" vertical="top" wrapText="1"/>
    </xf>
    <xf numFmtId="0" fontId="46" fillId="0" borderId="1" xfId="0" applyFont="1" applyBorder="1" applyAlignment="1">
      <alignment horizontal="center" vertical="top"/>
    </xf>
    <xf numFmtId="1" fontId="39" fillId="0" borderId="1" xfId="0" applyNumberFormat="1" applyFont="1" applyBorder="1" applyAlignment="1">
      <alignment horizontal="center" vertical="top"/>
    </xf>
    <xf numFmtId="1" fontId="39" fillId="0" borderId="0" xfId="0" applyNumberFormat="1" applyFont="1" applyBorder="1" applyAlignment="1">
      <alignment horizontal="center" vertical="top"/>
    </xf>
    <xf numFmtId="1" fontId="46" fillId="0" borderId="19" xfId="0" applyNumberFormat="1" applyFont="1" applyBorder="1" applyAlignment="1">
      <alignment horizontal="center" vertical="top" wrapText="1"/>
    </xf>
    <xf numFmtId="1" fontId="46" fillId="0" borderId="0" xfId="0" applyNumberFormat="1" applyFont="1" applyBorder="1" applyAlignment="1">
      <alignment horizontal="center" vertical="top"/>
    </xf>
    <xf numFmtId="1" fontId="46" fillId="0" borderId="1" xfId="0" applyNumberFormat="1" applyFont="1" applyFill="1" applyBorder="1" applyAlignment="1">
      <alignment horizontal="center" vertical="top" wrapText="1"/>
    </xf>
    <xf numFmtId="1" fontId="36" fillId="0" borderId="1" xfId="0" applyNumberFormat="1" applyFont="1" applyBorder="1" applyAlignment="1">
      <alignment horizontal="center" vertical="top" wrapText="1"/>
    </xf>
    <xf numFmtId="1" fontId="46" fillId="0" borderId="0" xfId="0" applyNumberFormat="1" applyFont="1" applyAlignment="1">
      <alignment horizontal="center" vertical="top"/>
    </xf>
    <xf numFmtId="0" fontId="45" fillId="0" borderId="0" xfId="0" applyNumberFormat="1" applyFont="1" applyBorder="1" applyAlignment="1">
      <alignment horizontal="center" vertical="top"/>
    </xf>
    <xf numFmtId="1" fontId="44" fillId="0" borderId="0" xfId="0" applyNumberFormat="1" applyFont="1" applyBorder="1" applyAlignment="1">
      <alignment horizontal="center" vertical="top"/>
    </xf>
    <xf numFmtId="1" fontId="50" fillId="6" borderId="1" xfId="0" applyNumberFormat="1" applyFont="1" applyFill="1" applyBorder="1" applyAlignment="1">
      <alignment horizontal="center" vertical="top" wrapText="1"/>
    </xf>
    <xf numFmtId="1" fontId="36" fillId="0" borderId="1" xfId="0" applyNumberFormat="1" applyFont="1" applyBorder="1" applyAlignment="1">
      <alignment horizontal="center" vertical="top"/>
    </xf>
    <xf numFmtId="0" fontId="22" fillId="0" borderId="0" xfId="0" applyFont="1"/>
    <xf numFmtId="0" fontId="21" fillId="3" borderId="1" xfId="0" applyFont="1" applyFill="1" applyBorder="1" applyAlignment="1">
      <alignment horizontal="left" vertical="top" wrapText="1"/>
    </xf>
    <xf numFmtId="0" fontId="22" fillId="0" borderId="1" xfId="0" applyFont="1" applyBorder="1"/>
    <xf numFmtId="0" fontId="22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57" fillId="0" borderId="1" xfId="0" applyFont="1" applyFill="1" applyBorder="1" applyAlignment="1">
      <alignment horizontal="center" vertical="center" wrapText="1"/>
    </xf>
    <xf numFmtId="0" fontId="22" fillId="0" borderId="0" xfId="0" applyFont="1" applyBorder="1"/>
    <xf numFmtId="0" fontId="56" fillId="5" borderId="1" xfId="0" applyFont="1" applyFill="1" applyBorder="1" applyAlignment="1">
      <alignment horizontal="left" vertical="center" wrapText="1"/>
    </xf>
    <xf numFmtId="0" fontId="56" fillId="5" borderId="1" xfId="0" applyNumberFormat="1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/>
    <xf numFmtId="0" fontId="22" fillId="0" borderId="0" xfId="0" applyFont="1" applyAlignment="1"/>
    <xf numFmtId="0" fontId="21" fillId="3" borderId="1" xfId="0" applyFont="1" applyFill="1" applyBorder="1" applyAlignment="1">
      <alignment vertical="top" wrapText="1"/>
    </xf>
    <xf numFmtId="0" fontId="22" fillId="0" borderId="1" xfId="0" applyFont="1" applyBorder="1" applyAlignment="1">
      <alignment vertical="top"/>
    </xf>
    <xf numFmtId="0" fontId="22" fillId="0" borderId="0" xfId="0" applyFont="1" applyAlignment="1">
      <alignment vertical="top"/>
    </xf>
    <xf numFmtId="0" fontId="22" fillId="0" borderId="0" xfId="0" applyFont="1" applyBorder="1" applyAlignment="1">
      <alignment vertical="top"/>
    </xf>
    <xf numFmtId="0" fontId="56" fillId="0" borderId="1" xfId="0" applyFont="1" applyBorder="1" applyAlignment="1">
      <alignment horizontal="left" vertical="top" wrapText="1"/>
    </xf>
    <xf numFmtId="0" fontId="56" fillId="0" borderId="1" xfId="0" applyFont="1" applyFill="1" applyBorder="1" applyAlignment="1">
      <alignment horizontal="left" vertical="top" wrapText="1"/>
    </xf>
    <xf numFmtId="0" fontId="21" fillId="6" borderId="1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1" fontId="20" fillId="3" borderId="1" xfId="0" applyNumberFormat="1" applyFont="1" applyFill="1" applyBorder="1" applyAlignment="1">
      <alignment horizontal="center" vertical="center" wrapText="1"/>
    </xf>
    <xf numFmtId="1" fontId="42" fillId="0" borderId="1" xfId="0" applyNumberFormat="1" applyFont="1" applyFill="1" applyBorder="1" applyAlignment="1">
      <alignment horizontal="center" vertical="center" wrapText="1"/>
    </xf>
    <xf numFmtId="1" fontId="39" fillId="0" borderId="1" xfId="0" applyNumberFormat="1" applyFont="1" applyFill="1" applyBorder="1" applyAlignment="1">
      <alignment horizontal="center" vertical="center" wrapText="1"/>
    </xf>
    <xf numFmtId="1" fontId="41" fillId="0" borderId="0" xfId="0" applyNumberFormat="1" applyFont="1" applyBorder="1" applyAlignment="1">
      <alignment horizontal="center" vertical="center" wrapText="1"/>
    </xf>
    <xf numFmtId="1" fontId="44" fillId="0" borderId="19" xfId="0" applyNumberFormat="1" applyFont="1" applyFill="1" applyBorder="1" applyAlignment="1">
      <alignment horizontal="center" vertical="center" wrapText="1"/>
    </xf>
    <xf numFmtId="1" fontId="46" fillId="0" borderId="1" xfId="0" applyNumberFormat="1" applyFont="1" applyBorder="1" applyAlignment="1">
      <alignment horizontal="center" vertical="center"/>
    </xf>
    <xf numFmtId="1" fontId="42" fillId="0" borderId="19" xfId="0" applyNumberFormat="1" applyFont="1" applyBorder="1" applyAlignment="1">
      <alignment horizontal="center" vertical="center" wrapText="1"/>
    </xf>
    <xf numFmtId="1" fontId="39" fillId="0" borderId="1" xfId="0" applyNumberFormat="1" applyFont="1" applyBorder="1" applyAlignment="1">
      <alignment horizontal="center" vertical="center" wrapText="1"/>
    </xf>
    <xf numFmtId="1" fontId="47" fillId="0" borderId="0" xfId="0" applyNumberFormat="1" applyFont="1" applyBorder="1" applyAlignment="1">
      <alignment horizontal="center" vertical="center" wrapText="1"/>
    </xf>
    <xf numFmtId="1" fontId="50" fillId="3" borderId="1" xfId="0" applyNumberFormat="1" applyFont="1" applyFill="1" applyBorder="1" applyAlignment="1">
      <alignment horizontal="center" vertical="center" wrapText="1"/>
    </xf>
    <xf numFmtId="1" fontId="44" fillId="0" borderId="19" xfId="0" applyNumberFormat="1" applyFont="1" applyBorder="1" applyAlignment="1">
      <alignment horizontal="center" vertical="center" wrapText="1"/>
    </xf>
    <xf numFmtId="1" fontId="44" fillId="0" borderId="20" xfId="0" applyNumberFormat="1" applyFont="1" applyBorder="1" applyAlignment="1">
      <alignment horizontal="center" vertical="center" wrapText="1"/>
    </xf>
    <xf numFmtId="1" fontId="39" fillId="0" borderId="0" xfId="0" applyNumberFormat="1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1" fontId="39" fillId="0" borderId="1" xfId="0" applyNumberFormat="1" applyFont="1" applyBorder="1" applyAlignment="1">
      <alignment horizontal="center" vertical="center"/>
    </xf>
    <xf numFmtId="1" fontId="39" fillId="0" borderId="0" xfId="0" applyNumberFormat="1" applyFont="1" applyBorder="1" applyAlignment="1">
      <alignment horizontal="center" vertical="center"/>
    </xf>
    <xf numFmtId="1" fontId="46" fillId="0" borderId="19" xfId="0" applyNumberFormat="1" applyFont="1" applyBorder="1" applyAlignment="1">
      <alignment horizontal="center" vertical="center" wrapText="1"/>
    </xf>
    <xf numFmtId="1" fontId="46" fillId="0" borderId="0" xfId="0" applyNumberFormat="1" applyFont="1" applyBorder="1" applyAlignment="1">
      <alignment horizontal="center" vertical="center"/>
    </xf>
    <xf numFmtId="1" fontId="36" fillId="0" borderId="1" xfId="0" applyNumberFormat="1" applyFont="1" applyBorder="1" applyAlignment="1">
      <alignment horizontal="center" vertical="center" wrapText="1"/>
    </xf>
    <xf numFmtId="1" fontId="46" fillId="0" borderId="0" xfId="0" applyNumberFormat="1" applyFont="1" applyAlignment="1">
      <alignment horizontal="center" vertical="center"/>
    </xf>
    <xf numFmtId="1" fontId="50" fillId="6" borderId="1" xfId="0" applyNumberFormat="1" applyFont="1" applyFill="1" applyBorder="1" applyAlignment="1">
      <alignment horizontal="center" vertical="center" wrapText="1"/>
    </xf>
    <xf numFmtId="1" fontId="36" fillId="0" borderId="1" xfId="0" applyNumberFormat="1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164" fontId="7" fillId="0" borderId="1" xfId="0" applyNumberFormat="1" applyFont="1" applyBorder="1" applyAlignment="1">
      <alignment horizontal="right" wrapText="1"/>
    </xf>
    <xf numFmtId="165" fontId="20" fillId="3" borderId="1" xfId="0" applyNumberFormat="1" applyFont="1" applyFill="1" applyBorder="1" applyAlignment="1">
      <alignment horizontal="left" vertical="top" wrapText="1"/>
    </xf>
    <xf numFmtId="0" fontId="45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top" wrapText="1"/>
    </xf>
    <xf numFmtId="9" fontId="0" fillId="0" borderId="0" xfId="0" applyNumberFormat="1" applyBorder="1"/>
    <xf numFmtId="164" fontId="7" fillId="0" borderId="0" xfId="0" applyNumberFormat="1" applyFont="1" applyFill="1" applyBorder="1" applyAlignment="1">
      <alignment wrapText="1"/>
    </xf>
    <xf numFmtId="0" fontId="10" fillId="0" borderId="0" xfId="0" applyFont="1"/>
    <xf numFmtId="9" fontId="7" fillId="0" borderId="1" xfId="0" applyNumberFormat="1" applyFont="1" applyBorder="1"/>
    <xf numFmtId="1" fontId="35" fillId="0" borderId="0" xfId="0" applyNumberFormat="1" applyFont="1" applyBorder="1" applyAlignment="1">
      <alignment horizontal="right" vertical="top" wrapText="1"/>
    </xf>
    <xf numFmtId="1" fontId="35" fillId="0" borderId="0" xfId="0" applyNumberFormat="1" applyFont="1" applyBorder="1"/>
    <xf numFmtId="0" fontId="45" fillId="0" borderId="1" xfId="0" applyNumberFormat="1" applyFont="1" applyFill="1" applyBorder="1" applyAlignment="1">
      <alignment horizontal="center" vertical="top" wrapText="1"/>
    </xf>
    <xf numFmtId="0" fontId="40" fillId="0" borderId="5" xfId="0" applyFont="1" applyFill="1" applyBorder="1" applyAlignment="1">
      <alignment horizontal="left" vertical="top" wrapText="1"/>
    </xf>
    <xf numFmtId="0" fontId="43" fillId="0" borderId="1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/>
    </xf>
    <xf numFmtId="1" fontId="46" fillId="0" borderId="1" xfId="0" applyNumberFormat="1" applyFont="1" applyFill="1" applyBorder="1" applyAlignment="1">
      <alignment horizontal="left"/>
    </xf>
    <xf numFmtId="1" fontId="46" fillId="0" borderId="19" xfId="0" applyNumberFormat="1" applyFont="1" applyFill="1" applyBorder="1" applyAlignment="1">
      <alignment horizontal="left" vertical="top" wrapText="1"/>
    </xf>
    <xf numFmtId="1" fontId="39" fillId="0" borderId="1" xfId="0" applyNumberFormat="1" applyFont="1" applyFill="1" applyBorder="1" applyAlignment="1">
      <alignment horizontal="left"/>
    </xf>
    <xf numFmtId="1" fontId="47" fillId="0" borderId="0" xfId="0" applyNumberFormat="1" applyFont="1" applyFill="1" applyBorder="1" applyAlignment="1">
      <alignment horizontal="left" vertical="top" wrapText="1"/>
    </xf>
    <xf numFmtId="1" fontId="41" fillId="0" borderId="0" xfId="0" applyNumberFormat="1" applyFont="1" applyFill="1" applyBorder="1" applyAlignment="1">
      <alignment horizontal="left" vertical="top" wrapText="1"/>
    </xf>
    <xf numFmtId="0" fontId="40" fillId="0" borderId="18" xfId="0" applyFont="1" applyFill="1" applyBorder="1" applyAlignment="1">
      <alignment horizontal="left"/>
    </xf>
    <xf numFmtId="0" fontId="19" fillId="0" borderId="18" xfId="0" applyFont="1" applyFill="1" applyBorder="1" applyAlignment="1">
      <alignment horizontal="left"/>
    </xf>
    <xf numFmtId="1" fontId="46" fillId="0" borderId="0" xfId="0" applyNumberFormat="1" applyFont="1" applyFill="1" applyBorder="1" applyAlignment="1">
      <alignment horizontal="left"/>
    </xf>
    <xf numFmtId="1" fontId="55" fillId="0" borderId="1" xfId="0" applyNumberFormat="1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/>
    </xf>
    <xf numFmtId="0" fontId="58" fillId="0" borderId="1" xfId="0" applyFont="1" applyFill="1" applyBorder="1" applyAlignment="1">
      <alignment horizontal="left" vertical="center" wrapText="1"/>
    </xf>
    <xf numFmtId="1" fontId="46" fillId="0" borderId="1" xfId="0" applyNumberFormat="1" applyFont="1" applyFill="1" applyBorder="1" applyAlignment="1">
      <alignment horizontal="left" vertical="top" wrapText="1"/>
    </xf>
    <xf numFmtId="0" fontId="19" fillId="0" borderId="1" xfId="0" applyFont="1" applyFill="1" applyBorder="1"/>
    <xf numFmtId="165" fontId="44" fillId="0" borderId="20" xfId="0" applyNumberFormat="1" applyFont="1" applyFill="1" applyBorder="1" applyAlignment="1">
      <alignment horizontal="center" vertical="center" wrapText="1"/>
    </xf>
    <xf numFmtId="1" fontId="44" fillId="0" borderId="20" xfId="0" applyNumberFormat="1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top" wrapText="1"/>
    </xf>
    <xf numFmtId="0" fontId="56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top" wrapText="1"/>
    </xf>
    <xf numFmtId="165" fontId="46" fillId="0" borderId="1" xfId="0" applyNumberFormat="1" applyFont="1" applyFill="1" applyBorder="1" applyAlignment="1">
      <alignment horizontal="left" vertical="top"/>
    </xf>
    <xf numFmtId="165" fontId="42" fillId="0" borderId="1" xfId="0" applyNumberFormat="1" applyFont="1" applyFill="1" applyBorder="1" applyAlignment="1">
      <alignment horizontal="left" vertical="top" wrapText="1"/>
    </xf>
    <xf numFmtId="0" fontId="46" fillId="0" borderId="1" xfId="0" applyFont="1" applyFill="1" applyBorder="1" applyAlignment="1">
      <alignment horizontal="center" vertical="center" wrapText="1"/>
    </xf>
    <xf numFmtId="165" fontId="44" fillId="0" borderId="5" xfId="0" applyNumberFormat="1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wrapText="1"/>
    </xf>
    <xf numFmtId="165" fontId="7" fillId="0" borderId="1" xfId="3" applyNumberFormat="1" applyFont="1" applyFill="1" applyBorder="1"/>
    <xf numFmtId="165" fontId="7" fillId="0" borderId="1" xfId="0" applyNumberFormat="1" applyFont="1" applyFill="1" applyBorder="1" applyAlignment="1">
      <alignment horizontal="right"/>
    </xf>
    <xf numFmtId="165" fontId="46" fillId="0" borderId="5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61" fillId="0" borderId="1" xfId="0" applyFont="1" applyBorder="1" applyAlignment="1">
      <alignment horizontal="left" vertical="center" wrapText="1"/>
    </xf>
    <xf numFmtId="165" fontId="42" fillId="0" borderId="1" xfId="0" applyNumberFormat="1" applyFont="1" applyBorder="1" applyAlignment="1">
      <alignment horizontal="left" vertical="top" wrapText="1"/>
    </xf>
    <xf numFmtId="165" fontId="4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44" fillId="0" borderId="1" xfId="0" applyNumberFormat="1" applyFont="1" applyFill="1" applyBorder="1" applyAlignment="1">
      <alignment horizontal="left" vertical="top" wrapText="1"/>
    </xf>
    <xf numFmtId="0" fontId="52" fillId="0" borderId="1" xfId="0" applyFont="1" applyFill="1" applyBorder="1" applyAlignment="1">
      <alignment horizontal="left" vertical="center" wrapText="1"/>
    </xf>
    <xf numFmtId="0" fontId="63" fillId="0" borderId="1" xfId="0" applyFont="1" applyFill="1" applyBorder="1" applyAlignment="1">
      <alignment horizontal="left" vertical="center" wrapText="1"/>
    </xf>
    <xf numFmtId="0" fontId="57" fillId="0" borderId="1" xfId="0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vertical="top"/>
    </xf>
    <xf numFmtId="0" fontId="19" fillId="0" borderId="1" xfId="0" applyFont="1" applyFill="1" applyBorder="1" applyAlignment="1">
      <alignment vertical="top"/>
    </xf>
    <xf numFmtId="0" fontId="56" fillId="0" borderId="1" xfId="0" applyFont="1" applyFill="1" applyBorder="1" applyAlignment="1">
      <alignment horizontal="center" vertical="top" wrapText="1"/>
    </xf>
    <xf numFmtId="165" fontId="42" fillId="0" borderId="5" xfId="0" applyNumberFormat="1" applyFont="1" applyFill="1" applyBorder="1" applyAlignment="1">
      <alignment horizontal="left" vertical="top" wrapText="1"/>
    </xf>
    <xf numFmtId="0" fontId="56" fillId="0" borderId="1" xfId="0" applyFont="1" applyFill="1" applyBorder="1" applyAlignment="1">
      <alignment horizontal="center" vertical="center" wrapText="1"/>
    </xf>
    <xf numFmtId="0" fontId="65" fillId="7" borderId="7" xfId="0" applyFont="1" applyFill="1" applyBorder="1" applyAlignment="1">
      <alignment vertical="center"/>
    </xf>
    <xf numFmtId="14" fontId="64" fillId="7" borderId="10" xfId="0" applyNumberFormat="1" applyFont="1" applyFill="1" applyBorder="1" applyAlignment="1">
      <alignment vertical="center"/>
    </xf>
    <xf numFmtId="0" fontId="65" fillId="8" borderId="7" xfId="0" applyFont="1" applyFill="1" applyBorder="1" applyAlignment="1">
      <alignment vertical="center"/>
    </xf>
    <xf numFmtId="0" fontId="65" fillId="8" borderId="7" xfId="0" applyFont="1" applyFill="1" applyBorder="1" applyAlignment="1">
      <alignment horizontal="center" vertical="center"/>
    </xf>
    <xf numFmtId="14" fontId="64" fillId="8" borderId="10" xfId="0" applyNumberFormat="1" applyFont="1" applyFill="1" applyBorder="1" applyAlignment="1">
      <alignment vertical="center" wrapText="1"/>
    </xf>
    <xf numFmtId="14" fontId="64" fillId="8" borderId="10" xfId="0" applyNumberFormat="1" applyFont="1" applyFill="1" applyBorder="1" applyAlignment="1">
      <alignment horizontal="center" vertical="center" wrapText="1"/>
    </xf>
    <xf numFmtId="14" fontId="64" fillId="8" borderId="10" xfId="0" applyNumberFormat="1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left" vertical="top" wrapText="1"/>
    </xf>
    <xf numFmtId="165" fontId="50" fillId="0" borderId="1" xfId="0" applyNumberFormat="1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right" vertical="top" wrapText="1"/>
    </xf>
    <xf numFmtId="165" fontId="50" fillId="0" borderId="19" xfId="0" applyNumberFormat="1" applyFont="1" applyFill="1" applyBorder="1" applyAlignment="1">
      <alignment horizontal="center" vertical="top" wrapText="1"/>
    </xf>
    <xf numFmtId="165" fontId="50" fillId="0" borderId="1" xfId="0" applyNumberFormat="1" applyFont="1" applyFill="1" applyBorder="1" applyAlignment="1">
      <alignment horizontal="center"/>
    </xf>
    <xf numFmtId="165" fontId="50" fillId="0" borderId="19" xfId="0" applyNumberFormat="1" applyFont="1" applyBorder="1" applyAlignment="1">
      <alignment horizontal="center" vertical="top" wrapText="1"/>
    </xf>
    <xf numFmtId="165" fontId="50" fillId="0" borderId="5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top" wrapText="1"/>
    </xf>
    <xf numFmtId="165" fontId="50" fillId="0" borderId="5" xfId="0" applyNumberFormat="1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right"/>
    </xf>
    <xf numFmtId="0" fontId="21" fillId="0" borderId="1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center"/>
    </xf>
    <xf numFmtId="165" fontId="50" fillId="0" borderId="0" xfId="0" applyNumberFormat="1" applyFont="1" applyFill="1" applyBorder="1" applyAlignment="1">
      <alignment horizontal="center"/>
    </xf>
    <xf numFmtId="165" fontId="50" fillId="0" borderId="1" xfId="0" applyNumberFormat="1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right"/>
    </xf>
    <xf numFmtId="0" fontId="59" fillId="0" borderId="0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center" vertical="top" wrapText="1"/>
    </xf>
    <xf numFmtId="165" fontId="20" fillId="0" borderId="1" xfId="0" applyNumberFormat="1" applyFont="1" applyFill="1" applyBorder="1" applyAlignment="1">
      <alignment horizontal="center" vertical="top"/>
    </xf>
    <xf numFmtId="165" fontId="20" fillId="0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top" wrapText="1"/>
    </xf>
    <xf numFmtId="165" fontId="20" fillId="0" borderId="0" xfId="0" applyNumberFormat="1" applyFont="1" applyBorder="1" applyAlignment="1">
      <alignment horizontal="center" vertical="center"/>
    </xf>
    <xf numFmtId="165" fontId="50" fillId="0" borderId="0" xfId="0" applyNumberFormat="1" applyFont="1" applyBorder="1" applyAlignment="1">
      <alignment horizontal="center"/>
    </xf>
    <xf numFmtId="165" fontId="50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left" vertical="top"/>
    </xf>
    <xf numFmtId="165" fontId="50" fillId="4" borderId="1" xfId="0" applyNumberFormat="1" applyFont="1" applyFill="1" applyBorder="1" applyAlignment="1">
      <alignment horizontal="center" vertical="top" wrapText="1"/>
    </xf>
    <xf numFmtId="0" fontId="22" fillId="0" borderId="2" xfId="0" applyFont="1" applyBorder="1" applyAlignment="1">
      <alignment horizontal="left" vertical="top" wrapText="1"/>
    </xf>
    <xf numFmtId="0" fontId="2" fillId="0" borderId="0" xfId="0" applyFont="1"/>
    <xf numFmtId="0" fontId="35" fillId="0" borderId="18" xfId="0" applyFont="1" applyBorder="1" applyAlignment="1">
      <alignment horizontal="left" vertical="top" wrapText="1"/>
    </xf>
    <xf numFmtId="0" fontId="37" fillId="9" borderId="1" xfId="0" applyFont="1" applyFill="1" applyBorder="1" applyAlignment="1">
      <alignment horizontal="left"/>
    </xf>
    <xf numFmtId="0" fontId="22" fillId="9" borderId="1" xfId="0" applyFont="1" applyFill="1" applyBorder="1" applyAlignment="1">
      <alignment horizontal="left"/>
    </xf>
    <xf numFmtId="14" fontId="37" fillId="9" borderId="1" xfId="0" applyNumberFormat="1" applyFont="1" applyFill="1" applyBorder="1" applyAlignment="1">
      <alignment horizontal="left"/>
    </xf>
    <xf numFmtId="1" fontId="54" fillId="3" borderId="1" xfId="0" applyNumberFormat="1" applyFont="1" applyFill="1" applyBorder="1" applyAlignment="1">
      <alignment horizontal="center" vertical="center" wrapText="1"/>
    </xf>
    <xf numFmtId="1" fontId="68" fillId="0" borderId="1" xfId="0" applyNumberFormat="1" applyFont="1" applyFill="1" applyBorder="1" applyAlignment="1">
      <alignment horizontal="center" vertical="center" wrapText="1"/>
    </xf>
    <xf numFmtId="0" fontId="69" fillId="0" borderId="1" xfId="0" applyFont="1" applyBorder="1" applyAlignment="1">
      <alignment wrapText="1"/>
    </xf>
    <xf numFmtId="1" fontId="70" fillId="0" borderId="0" xfId="0" applyNumberFormat="1" applyFont="1" applyBorder="1" applyAlignment="1">
      <alignment horizontal="center" vertical="center" wrapText="1"/>
    </xf>
    <xf numFmtId="1" fontId="43" fillId="0" borderId="19" xfId="0" applyNumberFormat="1" applyFont="1" applyFill="1" applyBorder="1" applyAlignment="1">
      <alignment horizontal="center" vertical="center" wrapText="1"/>
    </xf>
    <xf numFmtId="1" fontId="68" fillId="0" borderId="19" xfId="0" applyNumberFormat="1" applyFont="1" applyFill="1" applyBorder="1" applyAlignment="1">
      <alignment horizontal="center" vertical="center" wrapText="1"/>
    </xf>
    <xf numFmtId="0" fontId="1" fillId="0" borderId="0" xfId="0" applyFont="1"/>
    <xf numFmtId="1" fontId="56" fillId="0" borderId="1" xfId="0" applyNumberFormat="1" applyFont="1" applyBorder="1" applyAlignment="1">
      <alignment horizontal="center" vertical="center" wrapText="1"/>
    </xf>
    <xf numFmtId="1" fontId="68" fillId="0" borderId="1" xfId="0" applyNumberFormat="1" applyFont="1" applyBorder="1" applyAlignment="1">
      <alignment horizontal="center" vertical="center" wrapText="1"/>
    </xf>
    <xf numFmtId="0" fontId="68" fillId="0" borderId="1" xfId="0" applyFont="1" applyBorder="1" applyAlignment="1">
      <alignment horizontal="center" vertical="center" wrapText="1"/>
    </xf>
    <xf numFmtId="0" fontId="69" fillId="0" borderId="5" xfId="0" applyFont="1" applyBorder="1" applyAlignment="1">
      <alignment wrapText="1"/>
    </xf>
    <xf numFmtId="1" fontId="43" fillId="0" borderId="19" xfId="0" applyNumberFormat="1" applyFont="1" applyBorder="1" applyAlignment="1">
      <alignment horizontal="center" vertical="center" wrapText="1"/>
    </xf>
    <xf numFmtId="1" fontId="43" fillId="0" borderId="20" xfId="0" applyNumberFormat="1" applyFont="1" applyBorder="1" applyAlignment="1">
      <alignment horizontal="center" vertical="center" wrapText="1"/>
    </xf>
    <xf numFmtId="1" fontId="68" fillId="0" borderId="20" xfId="0" applyNumberFormat="1" applyFont="1" applyBorder="1" applyAlignment="1">
      <alignment horizontal="center" vertical="center" wrapText="1"/>
    </xf>
    <xf numFmtId="1" fontId="68" fillId="0" borderId="1" xfId="0" applyNumberFormat="1" applyFont="1" applyBorder="1" applyAlignment="1">
      <alignment horizontal="center" vertical="center"/>
    </xf>
    <xf numFmtId="1" fontId="72" fillId="0" borderId="0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1" fontId="72" fillId="0" borderId="0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 wrapText="1"/>
    </xf>
    <xf numFmtId="0" fontId="45" fillId="0" borderId="2" xfId="0" applyFont="1" applyFill="1" applyBorder="1" applyAlignment="1">
      <alignment vertical="center" wrapText="1"/>
    </xf>
    <xf numFmtId="1" fontId="68" fillId="0" borderId="2" xfId="0" applyNumberFormat="1" applyFont="1" applyBorder="1" applyAlignment="1">
      <alignment horizontal="center" vertical="center"/>
    </xf>
    <xf numFmtId="0" fontId="69" fillId="0" borderId="2" xfId="0" applyFont="1" applyBorder="1" applyAlignment="1">
      <alignment wrapText="1"/>
    </xf>
    <xf numFmtId="1" fontId="19" fillId="0" borderId="0" xfId="0" applyNumberFormat="1" applyFont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/>
    </xf>
    <xf numFmtId="1" fontId="43" fillId="0" borderId="0" xfId="0" applyNumberFormat="1" applyFont="1" applyBorder="1" applyAlignment="1">
      <alignment horizontal="center" vertical="center"/>
    </xf>
    <xf numFmtId="1" fontId="54" fillId="6" borderId="1" xfId="0" applyNumberFormat="1" applyFont="1" applyFill="1" applyBorder="1" applyAlignment="1">
      <alignment horizontal="center" vertical="center" wrapText="1"/>
    </xf>
    <xf numFmtId="0" fontId="68" fillId="0" borderId="1" xfId="0" applyFont="1" applyFill="1" applyBorder="1" applyAlignment="1">
      <alignment horizontal="center" vertical="center" wrapText="1"/>
    </xf>
    <xf numFmtId="9" fontId="0" fillId="0" borderId="0" xfId="3" applyFont="1"/>
    <xf numFmtId="1" fontId="75" fillId="0" borderId="1" xfId="0" applyNumberFormat="1" applyFont="1" applyBorder="1" applyAlignment="1">
      <alignment horizontal="center" vertical="center" wrapText="1"/>
    </xf>
    <xf numFmtId="0" fontId="71" fillId="0" borderId="1" xfId="0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wrapText="1"/>
    </xf>
    <xf numFmtId="0" fontId="75" fillId="0" borderId="1" xfId="0" applyFont="1" applyFill="1" applyBorder="1" applyAlignment="1">
      <alignment horizontal="center" vertical="center" wrapText="1"/>
    </xf>
    <xf numFmtId="0" fontId="73" fillId="0" borderId="5" xfId="0" applyFont="1" applyFill="1" applyBorder="1" applyAlignment="1">
      <alignment wrapText="1"/>
    </xf>
    <xf numFmtId="0" fontId="22" fillId="0" borderId="5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left" vertical="top" wrapText="1"/>
    </xf>
    <xf numFmtId="0" fontId="21" fillId="3" borderId="5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76" fillId="0" borderId="1" xfId="0" applyFont="1" applyBorder="1" applyAlignment="1">
      <alignment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68" fillId="0" borderId="0" xfId="0" applyFont="1" applyFill="1" applyBorder="1" applyAlignment="1">
      <alignment horizontal="center" vertical="center" wrapText="1"/>
    </xf>
    <xf numFmtId="0" fontId="69" fillId="0" borderId="0" xfId="0" applyFont="1" applyBorder="1" applyAlignment="1">
      <alignment wrapText="1"/>
    </xf>
    <xf numFmtId="165" fontId="69" fillId="0" borderId="0" xfId="0" applyNumberFormat="1" applyFont="1" applyBorder="1"/>
    <xf numFmtId="0" fontId="0" fillId="0" borderId="1" xfId="0" applyBorder="1" applyAlignment="1">
      <alignment horizontal="left" vertical="center" wrapText="1"/>
    </xf>
    <xf numFmtId="0" fontId="73" fillId="0" borderId="1" xfId="0" applyFont="1" applyBorder="1" applyAlignment="1">
      <alignment horizontal="left" vertical="center" wrapText="1"/>
    </xf>
    <xf numFmtId="0" fontId="19" fillId="5" borderId="1" xfId="0" applyNumberFormat="1" applyFont="1" applyFill="1" applyBorder="1" applyAlignment="1">
      <alignment horizontal="center" vertical="center" wrapText="1"/>
    </xf>
    <xf numFmtId="0" fontId="74" fillId="5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68" fillId="5" borderId="1" xfId="0" applyFont="1" applyFill="1" applyBorder="1" applyAlignment="1">
      <alignment horizontal="center" vertical="center" wrapText="1"/>
    </xf>
    <xf numFmtId="165" fontId="20" fillId="0" borderId="5" xfId="0" applyNumberFormat="1" applyFont="1" applyFill="1" applyBorder="1" applyAlignment="1">
      <alignment horizontal="center" vertical="center" wrapText="1"/>
    </xf>
    <xf numFmtId="1" fontId="46" fillId="0" borderId="5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top" wrapText="1"/>
    </xf>
    <xf numFmtId="0" fontId="43" fillId="0" borderId="1" xfId="0" applyFont="1" applyFill="1" applyBorder="1" applyAlignment="1">
      <alignment horizontal="center" vertical="center" wrapText="1"/>
    </xf>
    <xf numFmtId="0" fontId="56" fillId="0" borderId="2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56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top" wrapText="1"/>
    </xf>
    <xf numFmtId="165" fontId="20" fillId="0" borderId="1" xfId="0" applyNumberFormat="1" applyFont="1" applyFill="1" applyBorder="1" applyAlignment="1">
      <alignment horizontal="left" vertical="top" wrapText="1"/>
    </xf>
    <xf numFmtId="1" fontId="50" fillId="0" borderId="1" xfId="0" applyNumberFormat="1" applyFont="1" applyFill="1" applyBorder="1" applyAlignment="1">
      <alignment horizontal="left" vertical="top" wrapText="1"/>
    </xf>
    <xf numFmtId="1" fontId="78" fillId="0" borderId="5" xfId="0" applyNumberFormat="1" applyFont="1" applyFill="1" applyBorder="1" applyAlignment="1">
      <alignment horizontal="center" vertical="center" wrapText="1"/>
    </xf>
    <xf numFmtId="0" fontId="77" fillId="0" borderId="1" xfId="0" applyFont="1" applyFill="1" applyBorder="1" applyAlignment="1">
      <alignment horizontal="center" vertical="center"/>
    </xf>
    <xf numFmtId="165" fontId="50" fillId="4" borderId="1" xfId="0" applyNumberFormat="1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left" vertical="top" wrapText="1"/>
    </xf>
    <xf numFmtId="0" fontId="35" fillId="0" borderId="18" xfId="0" applyFont="1" applyBorder="1" applyAlignment="1">
      <alignment horizontal="left" vertical="top" wrapText="1"/>
    </xf>
    <xf numFmtId="0" fontId="45" fillId="0" borderId="1" xfId="0" applyFont="1" applyFill="1" applyBorder="1" applyAlignment="1">
      <alignment horizontal="left" vertical="center" wrapText="1"/>
    </xf>
    <xf numFmtId="0" fontId="35" fillId="0" borderId="19" xfId="0" applyFont="1" applyBorder="1" applyAlignment="1">
      <alignment vertical="top"/>
    </xf>
    <xf numFmtId="0" fontId="35" fillId="0" borderId="21" xfId="0" applyFont="1" applyBorder="1" applyAlignment="1">
      <alignment vertical="top"/>
    </xf>
    <xf numFmtId="0" fontId="19" fillId="0" borderId="1" xfId="0" applyFont="1" applyBorder="1" applyAlignment="1">
      <alignment horizontal="center" vertical="center" wrapText="1"/>
    </xf>
    <xf numFmtId="14" fontId="64" fillId="8" borderId="13" xfId="0" applyNumberFormat="1" applyFont="1" applyFill="1" applyBorder="1" applyAlignment="1">
      <alignment horizontal="center" vertical="center" wrapText="1"/>
    </xf>
    <xf numFmtId="14" fontId="64" fillId="8" borderId="7" xfId="0" applyNumberFormat="1" applyFont="1" applyFill="1" applyBorder="1" applyAlignment="1">
      <alignment vertical="center" wrapText="1"/>
    </xf>
    <xf numFmtId="165" fontId="50" fillId="0" borderId="5" xfId="0" applyNumberFormat="1" applyFont="1" applyFill="1" applyBorder="1" applyAlignment="1">
      <alignment horizontal="center" vertical="center" wrapText="1"/>
    </xf>
    <xf numFmtId="165" fontId="50" fillId="0" borderId="2" xfId="0" applyNumberFormat="1" applyFont="1" applyFill="1" applyBorder="1" applyAlignment="1">
      <alignment horizontal="center" vertical="center" wrapText="1"/>
    </xf>
    <xf numFmtId="0" fontId="35" fillId="0" borderId="21" xfId="0" applyFont="1" applyBorder="1" applyAlignment="1">
      <alignment horizontal="left" vertical="top"/>
    </xf>
    <xf numFmtId="0" fontId="38" fillId="0" borderId="1" xfId="0" applyFont="1" applyBorder="1" applyAlignment="1">
      <alignment horizontal="left" vertical="top"/>
    </xf>
    <xf numFmtId="0" fontId="38" fillId="0" borderId="1" xfId="0" applyFont="1" applyBorder="1" applyAlignment="1">
      <alignment horizontal="left" vertical="top" wrapText="1"/>
    </xf>
    <xf numFmtId="0" fontId="35" fillId="0" borderId="1" xfId="0" applyFont="1" applyBorder="1" applyAlignment="1">
      <alignment horizontal="left" vertical="top" wrapText="1"/>
    </xf>
    <xf numFmtId="165" fontId="46" fillId="0" borderId="5" xfId="0" applyNumberFormat="1" applyFont="1" applyFill="1" applyBorder="1" applyAlignment="1">
      <alignment horizontal="left" vertical="center" wrapText="1"/>
    </xf>
    <xf numFmtId="165" fontId="46" fillId="0" borderId="6" xfId="0" applyNumberFormat="1" applyFont="1" applyFill="1" applyBorder="1" applyAlignment="1">
      <alignment horizontal="left" vertical="center" wrapText="1"/>
    </xf>
    <xf numFmtId="165" fontId="46" fillId="0" borderId="2" xfId="0" applyNumberFormat="1" applyFont="1" applyFill="1" applyBorder="1" applyAlignment="1">
      <alignment horizontal="left" vertical="center" wrapText="1"/>
    </xf>
    <xf numFmtId="0" fontId="65" fillId="7" borderId="0" xfId="0" applyFont="1" applyFill="1" applyBorder="1" applyAlignment="1">
      <alignment vertical="center"/>
    </xf>
    <xf numFmtId="14" fontId="64" fillId="7" borderId="0" xfId="0" applyNumberFormat="1" applyFont="1" applyFill="1" applyBorder="1" applyAlignment="1">
      <alignment vertical="center"/>
    </xf>
    <xf numFmtId="0" fontId="35" fillId="0" borderId="0" xfId="0" applyFont="1" applyBorder="1" applyAlignment="1">
      <alignment horizontal="left" vertical="top" wrapText="1"/>
    </xf>
    <xf numFmtId="165" fontId="44" fillId="0" borderId="19" xfId="0" applyNumberFormat="1" applyFont="1" applyFill="1" applyBorder="1" applyAlignment="1">
      <alignment horizontal="left" vertical="top" wrapText="1"/>
    </xf>
    <xf numFmtId="165" fontId="42" fillId="0" borderId="19" xfId="0" applyNumberFormat="1" applyFont="1" applyFill="1" applyBorder="1" applyAlignment="1">
      <alignment horizontal="left" vertical="top" wrapText="1"/>
    </xf>
    <xf numFmtId="165" fontId="42" fillId="0" borderId="19" xfId="0" applyNumberFormat="1" applyFont="1" applyBorder="1" applyAlignment="1">
      <alignment horizontal="left" vertical="top" wrapText="1"/>
    </xf>
    <xf numFmtId="165" fontId="44" fillId="0" borderId="20" xfId="0" applyNumberFormat="1" applyFont="1" applyFill="1" applyBorder="1" applyAlignment="1">
      <alignment horizontal="left" vertical="top" wrapText="1"/>
    </xf>
    <xf numFmtId="165" fontId="44" fillId="0" borderId="19" xfId="0" applyNumberFormat="1" applyFont="1" applyBorder="1" applyAlignment="1">
      <alignment horizontal="left" vertical="top" wrapText="1"/>
    </xf>
    <xf numFmtId="0" fontId="38" fillId="0" borderId="0" xfId="0" applyFont="1" applyBorder="1" applyAlignment="1">
      <alignment horizontal="left" vertical="top"/>
    </xf>
    <xf numFmtId="165" fontId="46" fillId="0" borderId="19" xfId="0" applyNumberFormat="1" applyFont="1" applyBorder="1" applyAlignment="1">
      <alignment horizontal="left" vertical="top" wrapText="1"/>
    </xf>
    <xf numFmtId="165" fontId="46" fillId="0" borderId="19" xfId="0" applyNumberFormat="1" applyFont="1" applyFill="1" applyBorder="1" applyAlignment="1">
      <alignment horizontal="left" vertical="top" wrapText="1"/>
    </xf>
    <xf numFmtId="0" fontId="36" fillId="0" borderId="0" xfId="0" applyFont="1" applyBorder="1" applyAlignment="1">
      <alignment horizontal="left" vertical="top" wrapText="1"/>
    </xf>
    <xf numFmtId="0" fontId="38" fillId="0" borderId="19" xfId="0" applyFont="1" applyBorder="1" applyAlignment="1">
      <alignment vertical="top" wrapText="1"/>
    </xf>
    <xf numFmtId="0" fontId="38" fillId="0" borderId="21" xfId="0" applyFont="1" applyBorder="1" applyAlignment="1">
      <alignment vertical="top" wrapText="1"/>
    </xf>
    <xf numFmtId="165" fontId="38" fillId="0" borderId="1" xfId="0" applyNumberFormat="1" applyFont="1" applyBorder="1" applyAlignment="1">
      <alignment horizontal="left" vertical="top" wrapText="1"/>
    </xf>
    <xf numFmtId="0" fontId="35" fillId="0" borderId="19" xfId="0" applyFont="1" applyBorder="1" applyAlignment="1">
      <alignment vertical="top" wrapText="1"/>
    </xf>
    <xf numFmtId="0" fontId="35" fillId="0" borderId="21" xfId="0" applyFont="1" applyBorder="1" applyAlignment="1">
      <alignment vertical="top" wrapText="1"/>
    </xf>
    <xf numFmtId="165" fontId="35" fillId="0" borderId="1" xfId="0" applyNumberFormat="1" applyFont="1" applyBorder="1" applyAlignment="1">
      <alignment horizontal="left" vertical="top" wrapText="1"/>
    </xf>
    <xf numFmtId="0" fontId="38" fillId="0" borderId="19" xfId="0" applyFont="1" applyBorder="1" applyAlignment="1">
      <alignment vertical="top"/>
    </xf>
    <xf numFmtId="0" fontId="38" fillId="0" borderId="21" xfId="0" applyFont="1" applyBorder="1" applyAlignment="1">
      <alignment vertical="top"/>
    </xf>
    <xf numFmtId="165" fontId="38" fillId="0" borderId="1" xfId="0" applyNumberFormat="1" applyFont="1" applyBorder="1" applyAlignment="1">
      <alignment horizontal="left" vertical="top"/>
    </xf>
    <xf numFmtId="165" fontId="35" fillId="0" borderId="21" xfId="0" applyNumberFormat="1" applyFont="1" applyBorder="1" applyAlignment="1">
      <alignment horizontal="left" vertical="top"/>
    </xf>
    <xf numFmtId="164" fontId="35" fillId="0" borderId="21" xfId="0" applyNumberFormat="1" applyFont="1" applyBorder="1" applyAlignment="1">
      <alignment horizontal="left" vertical="top"/>
    </xf>
    <xf numFmtId="165" fontId="35" fillId="0" borderId="0" xfId="0" applyNumberFormat="1" applyFont="1" applyAlignment="1">
      <alignment horizontal="left"/>
    </xf>
    <xf numFmtId="0" fontId="35" fillId="0" borderId="0" xfId="0" applyNumberFormat="1" applyFont="1" applyAlignment="1">
      <alignment horizontal="left"/>
    </xf>
    <xf numFmtId="165" fontId="0" fillId="0" borderId="0" xfId="0" applyNumberFormat="1" applyAlignment="1">
      <alignment horizontal="center"/>
    </xf>
    <xf numFmtId="0" fontId="40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56" fillId="0" borderId="2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vertical="top" wrapText="1"/>
    </xf>
    <xf numFmtId="164" fontId="50" fillId="4" borderId="1" xfId="0" applyNumberFormat="1" applyFont="1" applyFill="1" applyBorder="1" applyAlignment="1">
      <alignment horizontal="center" vertical="center" wrapText="1"/>
    </xf>
    <xf numFmtId="165" fontId="45" fillId="4" borderId="1" xfId="0" applyNumberFormat="1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left" vertical="top" wrapText="1"/>
    </xf>
    <xf numFmtId="0" fontId="35" fillId="0" borderId="18" xfId="0" applyFont="1" applyBorder="1" applyAlignment="1">
      <alignment horizontal="left" vertical="top" wrapText="1"/>
    </xf>
    <xf numFmtId="0" fontId="45" fillId="0" borderId="1" xfId="0" applyFont="1" applyFill="1" applyBorder="1" applyAlignment="1">
      <alignment horizontal="left" vertical="center" wrapText="1"/>
    </xf>
    <xf numFmtId="0" fontId="56" fillId="0" borderId="2" xfId="0" applyFont="1" applyFill="1" applyBorder="1" applyAlignment="1">
      <alignment horizontal="center" vertical="center"/>
    </xf>
    <xf numFmtId="0" fontId="63" fillId="0" borderId="5" xfId="0" applyFont="1" applyFill="1" applyBorder="1" applyAlignment="1">
      <alignment horizontal="center" vertical="center" wrapText="1"/>
    </xf>
    <xf numFmtId="0" fontId="63" fillId="0" borderId="2" xfId="0" applyFont="1" applyFill="1" applyBorder="1" applyAlignment="1">
      <alignment horizontal="center" vertical="center" wrapText="1"/>
    </xf>
    <xf numFmtId="0" fontId="56" fillId="0" borderId="5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65" fontId="45" fillId="0" borderId="1" xfId="0" applyNumberFormat="1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top" wrapText="1"/>
    </xf>
    <xf numFmtId="0" fontId="19" fillId="4" borderId="1" xfId="0" applyFont="1" applyFill="1" applyBorder="1" applyAlignment="1">
      <alignment horizontal="center" vertical="top" wrapText="1"/>
    </xf>
    <xf numFmtId="0" fontId="19" fillId="4" borderId="1" xfId="0" applyFont="1" applyFill="1" applyBorder="1" applyAlignment="1">
      <alignment horizontal="left" vertical="center" wrapText="1"/>
    </xf>
    <xf numFmtId="165" fontId="45" fillId="4" borderId="1" xfId="0" applyNumberFormat="1" applyFont="1" applyFill="1" applyBorder="1" applyAlignment="1">
      <alignment horizontal="left" vertical="center"/>
    </xf>
    <xf numFmtId="0" fontId="65" fillId="7" borderId="13" xfId="0" applyFont="1" applyFill="1" applyBorder="1" applyAlignment="1">
      <alignment vertical="center"/>
    </xf>
    <xf numFmtId="14" fontId="64" fillId="7" borderId="13" xfId="0" applyNumberFormat="1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 wrapText="1"/>
    </xf>
    <xf numFmtId="0" fontId="56" fillId="0" borderId="5" xfId="0" applyFont="1" applyFill="1" applyBorder="1" applyAlignment="1">
      <alignment horizontal="center" vertical="center"/>
    </xf>
    <xf numFmtId="0" fontId="56" fillId="0" borderId="2" xfId="0" applyFont="1" applyFill="1" applyBorder="1" applyAlignment="1">
      <alignment horizontal="center" vertical="center"/>
    </xf>
    <xf numFmtId="165" fontId="50" fillId="0" borderId="2" xfId="0" applyNumberFormat="1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left" vertical="top" wrapText="1"/>
    </xf>
    <xf numFmtId="0" fontId="45" fillId="0" borderId="1" xfId="0" applyFont="1" applyFill="1" applyBorder="1" applyAlignment="1">
      <alignment horizontal="left" vertical="center" wrapText="1"/>
    </xf>
    <xf numFmtId="0" fontId="45" fillId="0" borderId="5" xfId="0" applyFont="1" applyFill="1" applyBorder="1" applyAlignment="1">
      <alignment horizontal="left" vertical="center" wrapText="1"/>
    </xf>
    <xf numFmtId="0" fontId="40" fillId="0" borderId="5" xfId="0" applyFont="1" applyFill="1" applyBorder="1" applyAlignment="1">
      <alignment horizontal="left" vertical="top" wrapText="1"/>
    </xf>
    <xf numFmtId="0" fontId="40" fillId="0" borderId="5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" fontId="42" fillId="0" borderId="1" xfId="0" applyNumberFormat="1" applyFont="1" applyBorder="1" applyAlignment="1">
      <alignment horizontal="center" vertical="center" wrapText="1"/>
    </xf>
    <xf numFmtId="1" fontId="42" fillId="0" borderId="5" xfId="0" applyNumberFormat="1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65" fillId="7" borderId="13" xfId="0" applyFont="1" applyFill="1" applyBorder="1" applyAlignment="1">
      <alignment horizontal="right" vertical="center"/>
    </xf>
    <xf numFmtId="14" fontId="64" fillId="7" borderId="13" xfId="0" applyNumberFormat="1" applyFont="1" applyFill="1" applyBorder="1" applyAlignment="1">
      <alignment horizontal="right" vertical="center"/>
    </xf>
    <xf numFmtId="0" fontId="20" fillId="3" borderId="1" xfId="0" applyFont="1" applyFill="1" applyBorder="1" applyAlignment="1">
      <alignment horizontal="right" vertical="top" wrapText="1"/>
    </xf>
    <xf numFmtId="165" fontId="42" fillId="0" borderId="1" xfId="0" applyNumberFormat="1" applyFont="1" applyFill="1" applyBorder="1" applyAlignment="1">
      <alignment horizontal="right" vertical="top" wrapText="1"/>
    </xf>
    <xf numFmtId="165" fontId="44" fillId="0" borderId="1" xfId="0" applyNumberFormat="1" applyFont="1" applyFill="1" applyBorder="1" applyAlignment="1">
      <alignment horizontal="right" vertical="top" wrapText="1"/>
    </xf>
    <xf numFmtId="165" fontId="46" fillId="0" borderId="1" xfId="0" applyNumberFormat="1" applyFont="1" applyBorder="1" applyAlignment="1">
      <alignment horizontal="right" vertical="top"/>
    </xf>
    <xf numFmtId="165" fontId="42" fillId="0" borderId="1" xfId="0" applyNumberFormat="1" applyFont="1" applyBorder="1" applyAlignment="1">
      <alignment horizontal="right" vertical="top" wrapText="1"/>
    </xf>
    <xf numFmtId="165" fontId="42" fillId="0" borderId="5" xfId="0" applyNumberFormat="1" applyFont="1" applyFill="1" applyBorder="1" applyAlignment="1">
      <alignment horizontal="right" vertical="top" wrapText="1"/>
    </xf>
    <xf numFmtId="165" fontId="46" fillId="0" borderId="1" xfId="0" applyNumberFormat="1" applyFont="1" applyBorder="1" applyAlignment="1">
      <alignment horizontal="right" vertical="top" wrapText="1"/>
    </xf>
    <xf numFmtId="165" fontId="44" fillId="0" borderId="5" xfId="0" applyNumberFormat="1" applyFont="1" applyFill="1" applyBorder="1" applyAlignment="1">
      <alignment horizontal="right" vertical="top" wrapText="1"/>
    </xf>
    <xf numFmtId="165" fontId="44" fillId="0" borderId="1" xfId="0" applyNumberFormat="1" applyFont="1" applyBorder="1" applyAlignment="1">
      <alignment horizontal="right" vertical="top" wrapText="1"/>
    </xf>
    <xf numFmtId="0" fontId="35" fillId="0" borderId="18" xfId="0" applyFont="1" applyBorder="1" applyAlignment="1">
      <alignment horizontal="right" vertical="top" wrapText="1"/>
    </xf>
    <xf numFmtId="165" fontId="46" fillId="0" borderId="1" xfId="0" applyNumberFormat="1" applyFont="1" applyFill="1" applyBorder="1" applyAlignment="1">
      <alignment horizontal="right" vertical="top" wrapText="1"/>
    </xf>
    <xf numFmtId="0" fontId="38" fillId="0" borderId="18" xfId="0" applyFont="1" applyBorder="1" applyAlignment="1">
      <alignment horizontal="right" vertical="top"/>
    </xf>
    <xf numFmtId="165" fontId="46" fillId="0" borderId="5" xfId="0" applyNumberFormat="1" applyFont="1" applyBorder="1" applyAlignment="1">
      <alignment horizontal="right" vertical="top" wrapText="1"/>
    </xf>
    <xf numFmtId="165" fontId="46" fillId="0" borderId="1" xfId="0" applyNumberFormat="1" applyFont="1" applyFill="1" applyBorder="1" applyAlignment="1">
      <alignment horizontal="right" vertical="top"/>
    </xf>
    <xf numFmtId="165" fontId="46" fillId="0" borderId="18" xfId="0" applyNumberFormat="1" applyFont="1" applyBorder="1" applyAlignment="1">
      <alignment horizontal="right" vertical="top"/>
    </xf>
    <xf numFmtId="165" fontId="63" fillId="0" borderId="5" xfId="0" applyNumberFormat="1" applyFont="1" applyFill="1" applyBorder="1" applyAlignment="1">
      <alignment horizontal="right" vertical="center" wrapText="1"/>
    </xf>
    <xf numFmtId="165" fontId="42" fillId="0" borderId="2" xfId="0" applyNumberFormat="1" applyFont="1" applyFill="1" applyBorder="1" applyAlignment="1">
      <alignment horizontal="right" vertical="center" wrapText="1"/>
    </xf>
    <xf numFmtId="165" fontId="42" fillId="0" borderId="1" xfId="0" applyNumberFormat="1" applyFont="1" applyFill="1" applyBorder="1" applyAlignment="1">
      <alignment horizontal="right" vertical="center" wrapText="1"/>
    </xf>
    <xf numFmtId="165" fontId="46" fillId="0" borderId="1" xfId="0" applyNumberFormat="1" applyFont="1" applyFill="1" applyBorder="1" applyAlignment="1">
      <alignment horizontal="right" vertical="center"/>
    </xf>
    <xf numFmtId="0" fontId="38" fillId="0" borderId="0" xfId="0" applyFont="1" applyBorder="1" applyAlignment="1">
      <alignment horizontal="right" vertical="top" wrapText="1"/>
    </xf>
    <xf numFmtId="165" fontId="45" fillId="0" borderId="0" xfId="0" applyNumberFormat="1" applyFont="1" applyBorder="1" applyAlignment="1">
      <alignment horizontal="right" vertical="top"/>
    </xf>
    <xf numFmtId="0" fontId="19" fillId="0" borderId="0" xfId="0" applyFont="1" applyAlignment="1">
      <alignment horizontal="right" vertical="top"/>
    </xf>
    <xf numFmtId="0" fontId="20" fillId="6" borderId="1" xfId="0" applyFont="1" applyFill="1" applyBorder="1" applyAlignment="1">
      <alignment horizontal="right" vertical="top"/>
    </xf>
    <xf numFmtId="164" fontId="44" fillId="0" borderId="1" xfId="0" applyNumberFormat="1" applyFont="1" applyFill="1" applyBorder="1" applyAlignment="1">
      <alignment horizontal="right" vertical="top" wrapText="1"/>
    </xf>
    <xf numFmtId="165" fontId="46" fillId="0" borderId="0" xfId="0" applyNumberFormat="1" applyFont="1" applyBorder="1" applyAlignment="1">
      <alignment horizontal="right" vertical="top"/>
    </xf>
    <xf numFmtId="0" fontId="20" fillId="6" borderId="5" xfId="0" applyFont="1" applyFill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165" fontId="45" fillId="0" borderId="1" xfId="0" applyNumberFormat="1" applyFont="1" applyFill="1" applyBorder="1" applyAlignment="1">
      <alignment horizontal="right" vertical="center"/>
    </xf>
    <xf numFmtId="1" fontId="44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20" fillId="3" borderId="1" xfId="0" applyNumberFormat="1" applyFont="1" applyFill="1" applyBorder="1" applyAlignment="1">
      <alignment horizontal="left" vertical="top" wrapText="1"/>
    </xf>
    <xf numFmtId="0" fontId="42" fillId="0" borderId="1" xfId="0" applyNumberFormat="1" applyFont="1" applyFill="1" applyBorder="1" applyAlignment="1">
      <alignment horizontal="left" vertical="top" wrapText="1"/>
    </xf>
    <xf numFmtId="0" fontId="38" fillId="0" borderId="1" xfId="0" applyNumberFormat="1" applyFont="1" applyBorder="1" applyAlignment="1">
      <alignment horizontal="left" vertical="top" wrapText="1"/>
    </xf>
    <xf numFmtId="0" fontId="35" fillId="0" borderId="0" xfId="0" applyNumberFormat="1" applyFont="1" applyBorder="1" applyAlignment="1">
      <alignment horizontal="left" vertical="top" wrapText="1"/>
    </xf>
    <xf numFmtId="0" fontId="44" fillId="0" borderId="19" xfId="0" applyNumberFormat="1" applyFont="1" applyFill="1" applyBorder="1" applyAlignment="1">
      <alignment horizontal="left" vertical="top" wrapText="1"/>
    </xf>
    <xf numFmtId="0" fontId="46" fillId="0" borderId="1" xfId="0" applyNumberFormat="1" applyFont="1" applyBorder="1" applyAlignment="1">
      <alignment horizontal="left" vertical="top"/>
    </xf>
    <xf numFmtId="0" fontId="42" fillId="0" borderId="19" xfId="0" applyNumberFormat="1" applyFont="1" applyFill="1" applyBorder="1" applyAlignment="1">
      <alignment horizontal="left" vertical="top" wrapText="1"/>
    </xf>
    <xf numFmtId="0" fontId="42" fillId="0" borderId="19" xfId="0" applyNumberFormat="1" applyFont="1" applyBorder="1" applyAlignment="1">
      <alignment horizontal="left" vertical="top" wrapText="1"/>
    </xf>
    <xf numFmtId="0" fontId="42" fillId="0" borderId="5" xfId="0" applyNumberFormat="1" applyFont="1" applyFill="1" applyBorder="1" applyAlignment="1">
      <alignment horizontal="left" vertical="top" wrapText="1"/>
    </xf>
    <xf numFmtId="0" fontId="46" fillId="0" borderId="1" xfId="0" applyNumberFormat="1" applyFont="1" applyBorder="1" applyAlignment="1">
      <alignment horizontal="left" vertical="top" wrapText="1"/>
    </xf>
    <xf numFmtId="0" fontId="44" fillId="0" borderId="20" xfId="0" applyNumberFormat="1" applyFont="1" applyFill="1" applyBorder="1" applyAlignment="1">
      <alignment horizontal="left" vertical="top" wrapText="1"/>
    </xf>
    <xf numFmtId="0" fontId="44" fillId="0" borderId="19" xfId="0" applyNumberFormat="1" applyFont="1" applyBorder="1" applyAlignment="1">
      <alignment horizontal="left" vertical="top" wrapText="1"/>
    </xf>
    <xf numFmtId="0" fontId="35" fillId="0" borderId="1" xfId="0" applyNumberFormat="1" applyFont="1" applyBorder="1" applyAlignment="1">
      <alignment horizontal="left" vertical="top" wrapText="1"/>
    </xf>
    <xf numFmtId="0" fontId="46" fillId="0" borderId="1" xfId="0" applyNumberFormat="1" applyFont="1" applyFill="1" applyBorder="1" applyAlignment="1">
      <alignment horizontal="left" vertical="top" wrapText="1"/>
    </xf>
    <xf numFmtId="0" fontId="44" fillId="0" borderId="5" xfId="0" applyNumberFormat="1" applyFont="1" applyFill="1" applyBorder="1" applyAlignment="1">
      <alignment horizontal="left" vertical="top" wrapText="1"/>
    </xf>
    <xf numFmtId="0" fontId="38" fillId="0" borderId="1" xfId="0" applyNumberFormat="1" applyFont="1" applyBorder="1" applyAlignment="1">
      <alignment horizontal="left" vertical="top"/>
    </xf>
    <xf numFmtId="0" fontId="38" fillId="0" borderId="0" xfId="0" applyNumberFormat="1" applyFont="1" applyBorder="1" applyAlignment="1">
      <alignment horizontal="left" vertical="top"/>
    </xf>
    <xf numFmtId="0" fontId="44" fillId="0" borderId="1" xfId="0" applyNumberFormat="1" applyFont="1" applyFill="1" applyBorder="1" applyAlignment="1">
      <alignment horizontal="left" vertical="top" wrapText="1"/>
    </xf>
    <xf numFmtId="0" fontId="46" fillId="0" borderId="5" xfId="0" applyNumberFormat="1" applyFont="1" applyBorder="1" applyAlignment="1">
      <alignment horizontal="left" vertical="top" wrapText="1"/>
    </xf>
    <xf numFmtId="0" fontId="46" fillId="0" borderId="19" xfId="0" applyNumberFormat="1" applyFont="1" applyBorder="1" applyAlignment="1">
      <alignment horizontal="left" vertical="top" wrapText="1"/>
    </xf>
    <xf numFmtId="0" fontId="46" fillId="0" borderId="19" xfId="0" applyNumberFormat="1" applyFont="1" applyFill="1" applyBorder="1" applyAlignment="1">
      <alignment horizontal="left" vertical="top" wrapText="1"/>
    </xf>
    <xf numFmtId="0" fontId="46" fillId="0" borderId="1" xfId="0" applyNumberFormat="1" applyFont="1" applyFill="1" applyBorder="1" applyAlignment="1">
      <alignment horizontal="left" vertical="top"/>
    </xf>
    <xf numFmtId="0" fontId="46" fillId="0" borderId="0" xfId="0" applyNumberFormat="1" applyFont="1" applyBorder="1" applyAlignment="1">
      <alignment horizontal="left" vertical="top"/>
    </xf>
    <xf numFmtId="0" fontId="46" fillId="0" borderId="5" xfId="0" applyNumberFormat="1" applyFont="1" applyFill="1" applyBorder="1" applyAlignment="1">
      <alignment horizontal="left" vertical="center" wrapText="1"/>
    </xf>
    <xf numFmtId="0" fontId="46" fillId="0" borderId="6" xfId="0" applyNumberFormat="1" applyFont="1" applyFill="1" applyBorder="1" applyAlignment="1">
      <alignment horizontal="left" vertical="center" wrapText="1"/>
    </xf>
    <xf numFmtId="0" fontId="46" fillId="0" borderId="2" xfId="0" applyNumberFormat="1" applyFont="1" applyFill="1" applyBorder="1" applyAlignment="1">
      <alignment horizontal="left" vertical="center" wrapText="1"/>
    </xf>
    <xf numFmtId="0" fontId="35" fillId="0" borderId="21" xfId="0" applyNumberFormat="1" applyFont="1" applyBorder="1" applyAlignment="1">
      <alignment horizontal="left" vertical="top"/>
    </xf>
    <xf numFmtId="0" fontId="36" fillId="0" borderId="0" xfId="0" applyNumberFormat="1" applyFont="1" applyBorder="1" applyAlignment="1">
      <alignment horizontal="left" vertical="top" wrapText="1"/>
    </xf>
    <xf numFmtId="0" fontId="20" fillId="0" borderId="5" xfId="0" applyNumberFormat="1" applyFont="1" applyFill="1" applyBorder="1" applyAlignment="1">
      <alignment horizontal="center" vertical="center" wrapText="1"/>
    </xf>
    <xf numFmtId="0" fontId="50" fillId="0" borderId="5" xfId="0" applyNumberFormat="1" applyFont="1" applyFill="1" applyBorder="1" applyAlignment="1">
      <alignment horizontal="center" vertical="center" wrapText="1"/>
    </xf>
    <xf numFmtId="0" fontId="50" fillId="0" borderId="2" xfId="0" applyNumberFormat="1" applyFont="1" applyFill="1" applyBorder="1" applyAlignment="1">
      <alignment horizontal="center" vertical="center" wrapText="1"/>
    </xf>
    <xf numFmtId="0" fontId="50" fillId="0" borderId="1" xfId="0" applyNumberFormat="1" applyFont="1" applyFill="1" applyBorder="1" applyAlignment="1">
      <alignment horizontal="center" vertical="center" wrapText="1"/>
    </xf>
    <xf numFmtId="0" fontId="46" fillId="0" borderId="1" xfId="0" applyNumberFormat="1" applyFont="1" applyFill="1" applyBorder="1" applyAlignment="1">
      <alignment horizontal="center" vertical="center"/>
    </xf>
    <xf numFmtId="0" fontId="38" fillId="0" borderId="0" xfId="0" applyNumberFormat="1" applyFont="1" applyBorder="1" applyAlignment="1">
      <alignment horizontal="left" vertical="top" wrapText="1"/>
    </xf>
    <xf numFmtId="0" fontId="45" fillId="0" borderId="0" xfId="0" applyNumberFormat="1" applyFont="1" applyBorder="1" applyAlignment="1">
      <alignment horizontal="left" vertical="top"/>
    </xf>
    <xf numFmtId="0" fontId="19" fillId="0" borderId="0" xfId="0" applyNumberFormat="1" applyFont="1" applyAlignment="1">
      <alignment horizontal="left" vertical="top"/>
    </xf>
    <xf numFmtId="0" fontId="20" fillId="6" borderId="1" xfId="0" applyNumberFormat="1" applyFont="1" applyFill="1" applyBorder="1" applyAlignment="1">
      <alignment horizontal="left" vertical="top"/>
    </xf>
    <xf numFmtId="0" fontId="20" fillId="6" borderId="5" xfId="0" applyNumberFormat="1" applyFont="1" applyFill="1" applyBorder="1" applyAlignment="1">
      <alignment horizontal="left" vertical="top"/>
    </xf>
    <xf numFmtId="0" fontId="3" fillId="0" borderId="0" xfId="0" applyNumberFormat="1" applyFont="1" applyAlignment="1">
      <alignment vertical="top"/>
    </xf>
    <xf numFmtId="165" fontId="46" fillId="0" borderId="1" xfId="0" applyNumberFormat="1" applyFont="1" applyFill="1" applyBorder="1" applyAlignment="1">
      <alignment horizontal="left" vertical="center" wrapText="1"/>
    </xf>
    <xf numFmtId="165" fontId="50" fillId="0" borderId="5" xfId="0" applyNumberFormat="1" applyFont="1" applyFill="1" applyBorder="1" applyAlignment="1">
      <alignment vertical="center" wrapText="1"/>
    </xf>
    <xf numFmtId="167" fontId="0" fillId="0" borderId="0" xfId="0" applyNumberFormat="1"/>
    <xf numFmtId="1" fontId="44" fillId="0" borderId="1" xfId="0" applyNumberFormat="1" applyFont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left" vertical="center" wrapText="1"/>
    </xf>
    <xf numFmtId="9" fontId="0" fillId="0" borderId="0" xfId="0" applyNumberFormat="1"/>
    <xf numFmtId="168" fontId="0" fillId="0" borderId="0" xfId="0" applyNumberFormat="1"/>
    <xf numFmtId="0" fontId="35" fillId="0" borderId="18" xfId="0" applyFont="1" applyBorder="1" applyAlignment="1">
      <alignment horizontal="left" vertical="top" wrapText="1"/>
    </xf>
    <xf numFmtId="0" fontId="35" fillId="0" borderId="17" xfId="0" applyFont="1" applyBorder="1" applyAlignment="1">
      <alignment horizontal="left" vertical="top" wrapText="1"/>
    </xf>
    <xf numFmtId="0" fontId="36" fillId="0" borderId="18" xfId="0" applyFont="1" applyBorder="1" applyAlignment="1">
      <alignment horizontal="left" vertical="top" wrapText="1"/>
    </xf>
    <xf numFmtId="0" fontId="56" fillId="0" borderId="2" xfId="0" applyFont="1" applyFill="1" applyBorder="1" applyAlignment="1">
      <alignment horizontal="center" vertical="center"/>
    </xf>
    <xf numFmtId="0" fontId="63" fillId="0" borderId="5" xfId="0" applyFont="1" applyFill="1" applyBorder="1" applyAlignment="1">
      <alignment horizontal="center" vertical="center" wrapText="1"/>
    </xf>
    <xf numFmtId="0" fontId="63" fillId="0" borderId="2" xfId="0" applyFont="1" applyFill="1" applyBorder="1" applyAlignment="1">
      <alignment horizontal="center" vertical="center" wrapText="1"/>
    </xf>
    <xf numFmtId="0" fontId="56" fillId="0" borderId="5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65" fontId="45" fillId="0" borderId="1" xfId="0" applyNumberFormat="1" applyFont="1" applyFill="1" applyBorder="1" applyAlignment="1">
      <alignment horizontal="left" vertical="center"/>
    </xf>
    <xf numFmtId="0" fontId="19" fillId="0" borderId="1" xfId="0" applyNumberFormat="1" applyFont="1" applyFill="1" applyBorder="1" applyAlignment="1">
      <alignment horizontal="center" vertical="top" wrapText="1"/>
    </xf>
    <xf numFmtId="0" fontId="45" fillId="0" borderId="1" xfId="0" applyFont="1" applyFill="1" applyBorder="1" applyAlignment="1">
      <alignment horizontal="left" vertical="center" wrapText="1"/>
    </xf>
    <xf numFmtId="1" fontId="56" fillId="0" borderId="5" xfId="0" applyNumberFormat="1" applyFont="1" applyFill="1" applyBorder="1" applyAlignment="1">
      <alignment horizontal="center" vertical="center" wrapText="1"/>
    </xf>
    <xf numFmtId="166" fontId="0" fillId="0" borderId="0" xfId="0" applyNumberFormat="1"/>
    <xf numFmtId="166" fontId="20" fillId="3" borderId="1" xfId="0" applyNumberFormat="1" applyFont="1" applyFill="1" applyBorder="1" applyAlignment="1">
      <alignment horizontal="left" vertical="top" wrapText="1"/>
    </xf>
    <xf numFmtId="166" fontId="0" fillId="0" borderId="1" xfId="0" applyNumberFormat="1" applyBorder="1"/>
    <xf numFmtId="166" fontId="69" fillId="0" borderId="1" xfId="0" applyNumberFormat="1" applyFont="1" applyBorder="1"/>
    <xf numFmtId="166" fontId="79" fillId="0" borderId="1" xfId="0" applyNumberFormat="1" applyFont="1" applyBorder="1"/>
    <xf numFmtId="166" fontId="58" fillId="0" borderId="22" xfId="0" applyNumberFormat="1" applyFont="1" applyFill="1" applyBorder="1"/>
    <xf numFmtId="166" fontId="73" fillId="0" borderId="22" xfId="0" applyNumberFormat="1" applyFont="1" applyFill="1" applyBorder="1" applyAlignment="1">
      <alignment wrapText="1"/>
    </xf>
    <xf numFmtId="166" fontId="69" fillId="0" borderId="2" xfId="0" applyNumberFormat="1" applyFont="1" applyBorder="1"/>
    <xf numFmtId="166" fontId="69" fillId="0" borderId="1" xfId="0" applyNumberFormat="1" applyFont="1" applyFill="1" applyBorder="1"/>
    <xf numFmtId="166" fontId="76" fillId="0" borderId="1" xfId="0" applyNumberFormat="1" applyFont="1" applyBorder="1"/>
    <xf numFmtId="166" fontId="0" fillId="0" borderId="2" xfId="0" applyNumberFormat="1" applyBorder="1"/>
    <xf numFmtId="166" fontId="0" fillId="0" borderId="1" xfId="0" applyNumberFormat="1" applyBorder="1" applyAlignment="1">
      <alignment horizontal="left" vertical="center"/>
    </xf>
    <xf numFmtId="166" fontId="73" fillId="0" borderId="1" xfId="0" applyNumberFormat="1" applyFont="1" applyBorder="1" applyAlignment="1">
      <alignment horizontal="left" vertical="center"/>
    </xf>
    <xf numFmtId="166" fontId="0" fillId="0" borderId="1" xfId="0" applyNumberFormat="1" applyFill="1" applyBorder="1"/>
    <xf numFmtId="165" fontId="63" fillId="0" borderId="5" xfId="0" applyNumberFormat="1" applyFont="1" applyFill="1" applyBorder="1" applyAlignment="1">
      <alignment horizontal="left" vertical="center" wrapText="1"/>
    </xf>
    <xf numFmtId="165" fontId="42" fillId="0" borderId="2" xfId="0" applyNumberFormat="1" applyFont="1" applyFill="1" applyBorder="1" applyAlignment="1">
      <alignment horizontal="left" vertical="center" wrapText="1"/>
    </xf>
    <xf numFmtId="165" fontId="42" fillId="0" borderId="1" xfId="0" applyNumberFormat="1" applyFont="1" applyFill="1" applyBorder="1" applyAlignment="1">
      <alignment horizontal="left" vertical="center" wrapText="1"/>
    </xf>
    <xf numFmtId="0" fontId="45" fillId="0" borderId="1" xfId="0" applyFont="1" applyFill="1" applyBorder="1" applyAlignment="1">
      <alignment horizontal="left" vertical="center" wrapText="1"/>
    </xf>
    <xf numFmtId="0" fontId="40" fillId="0" borderId="5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left" vertical="top" wrapText="1"/>
    </xf>
    <xf numFmtId="0" fontId="19" fillId="0" borderId="5" xfId="0" applyFont="1" applyFill="1" applyBorder="1" applyAlignment="1">
      <alignment horizontal="center" vertical="center" wrapText="1"/>
    </xf>
    <xf numFmtId="0" fontId="56" fillId="0" borderId="2" xfId="0" applyFont="1" applyFill="1" applyBorder="1" applyAlignment="1">
      <alignment horizontal="center" vertical="center"/>
    </xf>
    <xf numFmtId="165" fontId="50" fillId="0" borderId="5" xfId="0" applyNumberFormat="1" applyFont="1" applyFill="1" applyBorder="1" applyAlignment="1">
      <alignment horizontal="center" vertical="center" wrapText="1"/>
    </xf>
    <xf numFmtId="165" fontId="50" fillId="0" borderId="2" xfId="0" applyNumberFormat="1" applyFont="1" applyFill="1" applyBorder="1" applyAlignment="1">
      <alignment horizontal="center" vertical="center" wrapText="1"/>
    </xf>
    <xf numFmtId="165" fontId="50" fillId="4" borderId="5" xfId="0" applyNumberFormat="1" applyFont="1" applyFill="1" applyBorder="1" applyAlignment="1">
      <alignment horizontal="center" vertical="center" wrapText="1"/>
    </xf>
    <xf numFmtId="165" fontId="50" fillId="0" borderId="20" xfId="0" applyNumberFormat="1" applyFont="1" applyFill="1" applyBorder="1" applyAlignment="1">
      <alignment horizontal="center" vertical="top" wrapText="1"/>
    </xf>
    <xf numFmtId="0" fontId="10" fillId="0" borderId="21" xfId="0" applyFont="1" applyFill="1" applyBorder="1" applyAlignment="1">
      <alignment horizontal="right"/>
    </xf>
    <xf numFmtId="0" fontId="59" fillId="0" borderId="0" xfId="0" applyFont="1" applyFill="1" applyBorder="1" applyAlignment="1">
      <alignment horizontal="left" vertical="top" wrapText="1"/>
    </xf>
    <xf numFmtId="164" fontId="50" fillId="0" borderId="1" xfId="0" applyNumberFormat="1" applyFont="1" applyFill="1" applyBorder="1" applyAlignment="1">
      <alignment horizontal="center" vertical="center" wrapText="1"/>
    </xf>
    <xf numFmtId="1" fontId="42" fillId="0" borderId="19" xfId="0" applyNumberFormat="1" applyFont="1" applyFill="1" applyBorder="1" applyAlignment="1">
      <alignment horizontal="left" vertical="top" wrapText="1"/>
    </xf>
    <xf numFmtId="165" fontId="20" fillId="4" borderId="1" xfId="0" applyNumberFormat="1" applyFont="1" applyFill="1" applyBorder="1" applyAlignment="1">
      <alignment horizontal="center" vertical="center"/>
    </xf>
    <xf numFmtId="165" fontId="63" fillId="4" borderId="1" xfId="0" applyNumberFormat="1" applyFont="1" applyFill="1" applyBorder="1" applyAlignment="1">
      <alignment horizontal="center" vertical="center"/>
    </xf>
    <xf numFmtId="165" fontId="50" fillId="4" borderId="1" xfId="0" applyNumberFormat="1" applyFont="1" applyFill="1" applyBorder="1" applyAlignment="1">
      <alignment horizontal="center"/>
    </xf>
    <xf numFmtId="165" fontId="50" fillId="4" borderId="1" xfId="0" applyNumberFormat="1" applyFont="1" applyFill="1" applyBorder="1" applyAlignment="1">
      <alignment horizontal="center" vertical="center"/>
    </xf>
    <xf numFmtId="165" fontId="20" fillId="4" borderId="5" xfId="0" applyNumberFormat="1" applyFont="1" applyFill="1" applyBorder="1" applyAlignment="1">
      <alignment horizontal="center" vertical="center" wrapText="1"/>
    </xf>
    <xf numFmtId="165" fontId="46" fillId="0" borderId="20" xfId="0" applyNumberFormat="1" applyFont="1" applyFill="1" applyBorder="1" applyAlignment="1">
      <alignment horizontal="center" vertical="center" wrapText="1"/>
    </xf>
    <xf numFmtId="164" fontId="44" fillId="0" borderId="1" xfId="0" applyNumberFormat="1" applyFont="1" applyFill="1" applyBorder="1" applyAlignment="1">
      <alignment horizontal="center" vertical="center" wrapText="1"/>
    </xf>
    <xf numFmtId="165" fontId="42" fillId="0" borderId="1" xfId="0" applyNumberFormat="1" applyFont="1" applyBorder="1" applyAlignment="1">
      <alignment horizontal="center" vertical="center" wrapText="1"/>
    </xf>
    <xf numFmtId="165" fontId="42" fillId="4" borderId="1" xfId="0" applyNumberFormat="1" applyFont="1" applyFill="1" applyBorder="1" applyAlignment="1">
      <alignment horizontal="center" vertical="center" wrapText="1"/>
    </xf>
    <xf numFmtId="165" fontId="63" fillId="0" borderId="5" xfId="0" applyNumberFormat="1" applyFont="1" applyFill="1" applyBorder="1" applyAlignment="1">
      <alignment horizontal="center" vertical="center" wrapText="1"/>
    </xf>
    <xf numFmtId="165" fontId="42" fillId="0" borderId="2" xfId="0" applyNumberFormat="1" applyFont="1" applyFill="1" applyBorder="1" applyAlignment="1">
      <alignment horizontal="center" vertical="center" wrapText="1"/>
    </xf>
    <xf numFmtId="165" fontId="63" fillId="4" borderId="5" xfId="0" applyNumberFormat="1" applyFont="1" applyFill="1" applyBorder="1" applyAlignment="1">
      <alignment horizontal="center" vertical="center" wrapText="1"/>
    </xf>
    <xf numFmtId="14" fontId="64" fillId="4" borderId="10" xfId="0" applyNumberFormat="1" applyFont="1" applyFill="1" applyBorder="1" applyAlignment="1">
      <alignment vertical="center" wrapText="1"/>
    </xf>
    <xf numFmtId="14" fontId="64" fillId="4" borderId="10" xfId="0" applyNumberFormat="1" applyFont="1" applyFill="1" applyBorder="1" applyAlignment="1">
      <alignment horizontal="center" vertical="center" wrapText="1"/>
    </xf>
    <xf numFmtId="14" fontId="64" fillId="4" borderId="10" xfId="0" applyNumberFormat="1" applyFont="1" applyFill="1" applyBorder="1" applyAlignment="1">
      <alignment horizontal="right" vertical="center" wrapText="1"/>
    </xf>
    <xf numFmtId="14" fontId="64" fillId="4" borderId="7" xfId="0" applyNumberFormat="1" applyFont="1" applyFill="1" applyBorder="1" applyAlignment="1">
      <alignment vertical="center" wrapText="1"/>
    </xf>
    <xf numFmtId="14" fontId="64" fillId="4" borderId="13" xfId="0" applyNumberFormat="1" applyFont="1" applyFill="1" applyBorder="1" applyAlignment="1">
      <alignment horizontal="center" vertical="center" wrapText="1"/>
    </xf>
    <xf numFmtId="14" fontId="64" fillId="4" borderId="10" xfId="0" applyNumberFormat="1" applyFont="1" applyFill="1" applyBorder="1" applyAlignment="1">
      <alignment vertical="center"/>
    </xf>
    <xf numFmtId="165" fontId="46" fillId="4" borderId="1" xfId="0" applyNumberFormat="1" applyFont="1" applyFill="1" applyBorder="1" applyAlignment="1">
      <alignment horizontal="left" vertical="top"/>
    </xf>
    <xf numFmtId="0" fontId="57" fillId="0" borderId="1" xfId="0" applyFont="1" applyFill="1" applyBorder="1" applyAlignment="1">
      <alignment horizontal="left" vertical="top" wrapText="1"/>
    </xf>
    <xf numFmtId="165" fontId="42" fillId="4" borderId="1" xfId="0" applyNumberFormat="1" applyFont="1" applyFill="1" applyBorder="1" applyAlignment="1">
      <alignment horizontal="center" vertical="center"/>
    </xf>
    <xf numFmtId="165" fontId="42" fillId="4" borderId="1" xfId="0" applyNumberFormat="1" applyFont="1" applyFill="1" applyBorder="1" applyAlignment="1">
      <alignment horizontal="center"/>
    </xf>
    <xf numFmtId="0" fontId="63" fillId="0" borderId="1" xfId="0" applyFont="1" applyFill="1" applyBorder="1" applyAlignment="1">
      <alignment horizontal="left" vertical="top" wrapText="1"/>
    </xf>
    <xf numFmtId="0" fontId="56" fillId="0" borderId="1" xfId="0" applyFont="1" applyFill="1" applyBorder="1"/>
    <xf numFmtId="165" fontId="42" fillId="0" borderId="1" xfId="0" applyNumberFormat="1" applyFont="1" applyFill="1" applyBorder="1" applyAlignment="1">
      <alignment horizontal="center" vertical="top" wrapText="1"/>
    </xf>
    <xf numFmtId="0" fontId="56" fillId="0" borderId="1" xfId="0" applyFont="1" applyFill="1" applyBorder="1" applyAlignment="1">
      <alignment horizontal="left"/>
    </xf>
    <xf numFmtId="165" fontId="42" fillId="0" borderId="1" xfId="0" applyNumberFormat="1" applyFont="1" applyFill="1" applyBorder="1" applyAlignment="1">
      <alignment horizontal="center"/>
    </xf>
    <xf numFmtId="0" fontId="63" fillId="4" borderId="1" xfId="0" applyFont="1" applyFill="1" applyBorder="1" applyAlignment="1">
      <alignment horizontal="left" vertical="center" wrapText="1"/>
    </xf>
    <xf numFmtId="0" fontId="56" fillId="4" borderId="1" xfId="0" applyFont="1" applyFill="1" applyBorder="1" applyAlignment="1">
      <alignment horizontal="left" vertical="center" wrapText="1"/>
    </xf>
    <xf numFmtId="165" fontId="42" fillId="4" borderId="5" xfId="0" applyNumberFormat="1" applyFont="1" applyFill="1" applyBorder="1" applyAlignment="1">
      <alignment horizontal="right" vertical="top" wrapText="1"/>
    </xf>
    <xf numFmtId="165" fontId="42" fillId="4" borderId="5" xfId="0" applyNumberFormat="1" applyFont="1" applyFill="1" applyBorder="1" applyAlignment="1">
      <alignment horizontal="left" vertical="top" wrapText="1"/>
    </xf>
    <xf numFmtId="165" fontId="42" fillId="4" borderId="20" xfId="0" applyNumberFormat="1" applyFont="1" applyFill="1" applyBorder="1" applyAlignment="1">
      <alignment vertical="top" wrapText="1"/>
    </xf>
    <xf numFmtId="165" fontId="42" fillId="4" borderId="12" xfId="0" applyNumberFormat="1" applyFont="1" applyFill="1" applyBorder="1" applyAlignment="1">
      <alignment vertical="top" wrapText="1"/>
    </xf>
    <xf numFmtId="0" fontId="35" fillId="0" borderId="19" xfId="0" applyFont="1" applyBorder="1" applyAlignment="1">
      <alignment horizontal="right"/>
    </xf>
    <xf numFmtId="0" fontId="35" fillId="0" borderId="21" xfId="0" applyFont="1" applyBorder="1" applyAlignment="1">
      <alignment horizontal="right"/>
    </xf>
    <xf numFmtId="0" fontId="65" fillId="8" borderId="23" xfId="0" applyFont="1" applyFill="1" applyBorder="1" applyAlignment="1">
      <alignment horizontal="center" vertical="center" wrapText="1"/>
    </xf>
    <xf numFmtId="0" fontId="65" fillId="8" borderId="2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left" vertical="top" wrapText="1"/>
    </xf>
    <xf numFmtId="0" fontId="40" fillId="0" borderId="5" xfId="0" applyFont="1" applyBorder="1" applyAlignment="1">
      <alignment horizontal="left" vertical="top" wrapText="1"/>
    </xf>
    <xf numFmtId="0" fontId="40" fillId="0" borderId="2" xfId="0" applyFont="1" applyBorder="1" applyAlignment="1">
      <alignment horizontal="left" vertical="top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56" fillId="0" borderId="5" xfId="0" applyFont="1" applyFill="1" applyBorder="1" applyAlignment="1">
      <alignment horizontal="center" vertical="center"/>
    </xf>
    <xf numFmtId="0" fontId="56" fillId="0" borderId="2" xfId="0" applyFont="1" applyFill="1" applyBorder="1" applyAlignment="1">
      <alignment horizontal="center" vertical="center"/>
    </xf>
    <xf numFmtId="165" fontId="50" fillId="4" borderId="5" xfId="0" applyNumberFormat="1" applyFont="1" applyFill="1" applyBorder="1" applyAlignment="1">
      <alignment horizontal="center" vertical="center" wrapText="1"/>
    </xf>
    <xf numFmtId="165" fontId="50" fillId="4" borderId="6" xfId="0" applyNumberFormat="1" applyFont="1" applyFill="1" applyBorder="1" applyAlignment="1">
      <alignment horizontal="center" vertical="center" wrapText="1"/>
    </xf>
    <xf numFmtId="165" fontId="50" fillId="4" borderId="2" xfId="0" applyNumberFormat="1" applyFont="1" applyFill="1" applyBorder="1" applyAlignment="1">
      <alignment horizontal="center" vertical="center" wrapText="1"/>
    </xf>
    <xf numFmtId="164" fontId="50" fillId="4" borderId="5" xfId="0" applyNumberFormat="1" applyFont="1" applyFill="1" applyBorder="1" applyAlignment="1">
      <alignment horizontal="center" vertical="center" wrapText="1"/>
    </xf>
    <xf numFmtId="164" fontId="50" fillId="4" borderId="2" xfId="0" applyNumberFormat="1" applyFont="1" applyFill="1" applyBorder="1" applyAlignment="1">
      <alignment horizontal="center" vertical="center" wrapText="1"/>
    </xf>
    <xf numFmtId="165" fontId="50" fillId="0" borderId="5" xfId="0" applyNumberFormat="1" applyFont="1" applyFill="1" applyBorder="1" applyAlignment="1">
      <alignment horizontal="center" vertical="center" wrapText="1"/>
    </xf>
    <xf numFmtId="165" fontId="50" fillId="0" borderId="2" xfId="0" applyNumberFormat="1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left" vertical="center" wrapText="1"/>
    </xf>
    <xf numFmtId="0" fontId="37" fillId="0" borderId="2" xfId="0" applyFont="1" applyFill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top" wrapText="1"/>
    </xf>
    <xf numFmtId="0" fontId="38" fillId="0" borderId="1" xfId="0" applyFont="1" applyBorder="1" applyAlignment="1">
      <alignment horizontal="right"/>
    </xf>
    <xf numFmtId="0" fontId="38" fillId="0" borderId="1" xfId="0" applyFont="1" applyBorder="1" applyAlignment="1">
      <alignment horizontal="right" vertical="top" wrapText="1"/>
    </xf>
    <xf numFmtId="0" fontId="35" fillId="0" borderId="1" xfId="0" applyFont="1" applyBorder="1" applyAlignment="1">
      <alignment horizontal="right" vertical="top" wrapText="1"/>
    </xf>
    <xf numFmtId="0" fontId="36" fillId="0" borderId="18" xfId="0" applyFont="1" applyBorder="1" applyAlignment="1">
      <alignment horizontal="left" vertical="top" wrapText="1"/>
    </xf>
    <xf numFmtId="0" fontId="35" fillId="0" borderId="18" xfId="0" applyFont="1" applyBorder="1" applyAlignment="1">
      <alignment horizontal="left" vertical="top" wrapText="1"/>
    </xf>
    <xf numFmtId="0" fontId="35" fillId="0" borderId="18" xfId="0" applyFont="1" applyFill="1" applyBorder="1" applyAlignment="1">
      <alignment horizontal="left" vertical="top" wrapText="1"/>
    </xf>
    <xf numFmtId="0" fontId="38" fillId="0" borderId="1" xfId="0" applyFont="1" applyFill="1" applyBorder="1" applyAlignment="1">
      <alignment horizontal="right"/>
    </xf>
    <xf numFmtId="0" fontId="38" fillId="0" borderId="1" xfId="0" applyFont="1" applyFill="1" applyBorder="1" applyAlignment="1">
      <alignment horizontal="center"/>
    </xf>
    <xf numFmtId="0" fontId="35" fillId="0" borderId="3" xfId="0" applyFont="1" applyBorder="1" applyAlignment="1">
      <alignment horizontal="left" vertical="top" wrapText="1"/>
    </xf>
    <xf numFmtId="0" fontId="35" fillId="0" borderId="17" xfId="0" applyFont="1" applyBorder="1" applyAlignment="1">
      <alignment horizontal="left" vertical="top" wrapText="1"/>
    </xf>
    <xf numFmtId="0" fontId="45" fillId="0" borderId="1" xfId="0" applyFont="1" applyFill="1" applyBorder="1" applyAlignment="1">
      <alignment horizontal="left" vertical="center" wrapText="1"/>
    </xf>
    <xf numFmtId="0" fontId="45" fillId="0" borderId="5" xfId="0" applyFont="1" applyFill="1" applyBorder="1" applyAlignment="1">
      <alignment horizontal="left" vertical="center" wrapText="1"/>
    </xf>
    <xf numFmtId="0" fontId="45" fillId="0" borderId="2" xfId="0" applyFont="1" applyFill="1" applyBorder="1" applyAlignment="1">
      <alignment horizontal="left" vertical="center" wrapText="1"/>
    </xf>
    <xf numFmtId="0" fontId="36" fillId="0" borderId="18" xfId="0" applyFont="1" applyFill="1" applyBorder="1" applyAlignment="1">
      <alignment horizontal="left" vertical="top" wrapText="1"/>
    </xf>
    <xf numFmtId="0" fontId="40" fillId="0" borderId="5" xfId="0" applyFont="1" applyFill="1" applyBorder="1" applyAlignment="1">
      <alignment horizontal="left" vertical="top" wrapText="1"/>
    </xf>
    <xf numFmtId="0" fontId="40" fillId="0" borderId="2" xfId="0" applyFont="1" applyFill="1" applyBorder="1" applyAlignment="1">
      <alignment horizontal="left" vertical="top" wrapText="1"/>
    </xf>
    <xf numFmtId="0" fontId="40" fillId="0" borderId="5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40" fillId="0" borderId="6" xfId="0" applyFont="1" applyFill="1" applyBorder="1" applyAlignment="1">
      <alignment horizontal="left" vertical="top" wrapText="1"/>
    </xf>
    <xf numFmtId="0" fontId="38" fillId="0" borderId="1" xfId="0" applyFont="1" applyFill="1" applyBorder="1" applyAlignment="1">
      <alignment horizontal="center" vertical="center" wrapText="1"/>
    </xf>
    <xf numFmtId="0" fontId="35" fillId="0" borderId="19" xfId="0" applyFont="1" applyBorder="1" applyAlignment="1">
      <alignment vertical="top"/>
    </xf>
    <xf numFmtId="0" fontId="35" fillId="0" borderId="21" xfId="0" applyFont="1" applyBorder="1" applyAlignment="1">
      <alignment vertical="top"/>
    </xf>
    <xf numFmtId="0" fontId="35" fillId="0" borderId="22" xfId="0" applyFont="1" applyBorder="1" applyAlignment="1">
      <alignment vertical="top"/>
    </xf>
    <xf numFmtId="0" fontId="38" fillId="0" borderId="1" xfId="0" applyFont="1" applyBorder="1" applyAlignment="1">
      <alignment vertical="top" wrapText="1"/>
    </xf>
    <xf numFmtId="164" fontId="44" fillId="4" borderId="5" xfId="0" applyNumberFormat="1" applyFont="1" applyFill="1" applyBorder="1" applyAlignment="1">
      <alignment horizontal="center" vertical="center" wrapText="1"/>
    </xf>
    <xf numFmtId="164" fontId="44" fillId="4" borderId="2" xfId="0" applyNumberFormat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vertical="top"/>
    </xf>
    <xf numFmtId="0" fontId="35" fillId="0" borderId="18" xfId="0" applyFont="1" applyBorder="1" applyAlignment="1">
      <alignment vertical="top" wrapText="1"/>
    </xf>
    <xf numFmtId="0" fontId="36" fillId="0" borderId="18" xfId="0" applyFont="1" applyBorder="1" applyAlignment="1">
      <alignment vertical="top" wrapText="1"/>
    </xf>
    <xf numFmtId="165" fontId="46" fillId="0" borderId="5" xfId="0" applyNumberFormat="1" applyFont="1" applyFill="1" applyBorder="1" applyAlignment="1">
      <alignment horizontal="center" vertical="center" wrapText="1"/>
    </xf>
    <xf numFmtId="165" fontId="46" fillId="0" borderId="6" xfId="0" applyNumberFormat="1" applyFont="1" applyFill="1" applyBorder="1" applyAlignment="1">
      <alignment horizontal="center" vertical="center" wrapText="1"/>
    </xf>
    <xf numFmtId="165" fontId="46" fillId="0" borderId="2" xfId="0" applyNumberFormat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vertical="top" wrapText="1"/>
    </xf>
    <xf numFmtId="0" fontId="65" fillId="8" borderId="23" xfId="0" applyFont="1" applyFill="1" applyBorder="1" applyAlignment="1">
      <alignment vertical="center" wrapText="1"/>
    </xf>
    <xf numFmtId="0" fontId="65" fillId="8" borderId="24" xfId="0" applyFont="1" applyFill="1" applyBorder="1" applyAlignment="1">
      <alignment vertical="center" wrapText="1"/>
    </xf>
    <xf numFmtId="0" fontId="35" fillId="0" borderId="3" xfId="0" applyFont="1" applyBorder="1" applyAlignment="1">
      <alignment wrapText="1"/>
    </xf>
    <xf numFmtId="0" fontId="35" fillId="0" borderId="18" xfId="0" applyFont="1" applyBorder="1" applyAlignment="1">
      <alignment wrapText="1"/>
    </xf>
    <xf numFmtId="0" fontId="38" fillId="0" borderId="1" xfId="0" applyFont="1" applyFill="1" applyBorder="1" applyAlignment="1">
      <alignment vertical="top" wrapText="1"/>
    </xf>
    <xf numFmtId="0" fontId="35" fillId="0" borderId="1" xfId="0" applyFont="1" applyBorder="1" applyAlignment="1">
      <alignment vertical="top" wrapText="1"/>
    </xf>
    <xf numFmtId="0" fontId="56" fillId="0" borderId="5" xfId="0" applyFont="1" applyFill="1" applyBorder="1" applyAlignment="1">
      <alignment horizontal="left" vertical="top" wrapText="1"/>
    </xf>
    <xf numFmtId="0" fontId="56" fillId="0" borderId="2" xfId="0" applyFont="1" applyFill="1" applyBorder="1" applyAlignment="1">
      <alignment horizontal="left" vertical="top" wrapText="1"/>
    </xf>
    <xf numFmtId="0" fontId="22" fillId="0" borderId="5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left" vertical="top" wrapText="1"/>
    </xf>
    <xf numFmtId="165" fontId="42" fillId="4" borderId="5" xfId="0" applyNumberFormat="1" applyFont="1" applyFill="1" applyBorder="1" applyAlignment="1">
      <alignment horizontal="center" vertical="center" wrapText="1"/>
    </xf>
    <xf numFmtId="165" fontId="42" fillId="4" borderId="2" xfId="0" applyNumberFormat="1" applyFont="1" applyFill="1" applyBorder="1" applyAlignment="1">
      <alignment horizontal="center" vertical="center" wrapText="1"/>
    </xf>
    <xf numFmtId="0" fontId="66" fillId="7" borderId="23" xfId="0" applyFont="1" applyFill="1" applyBorder="1" applyAlignment="1">
      <alignment horizontal="center" vertical="center" wrapText="1"/>
    </xf>
    <xf numFmtId="0" fontId="66" fillId="7" borderId="24" xfId="0" applyFont="1" applyFill="1" applyBorder="1" applyAlignment="1">
      <alignment horizontal="center" vertical="center" wrapText="1"/>
    </xf>
    <xf numFmtId="0" fontId="66" fillId="7" borderId="14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top" wrapText="1"/>
    </xf>
    <xf numFmtId="0" fontId="35" fillId="0" borderId="1" xfId="0" applyFont="1" applyBorder="1" applyAlignment="1">
      <alignment horizontal="left" vertical="top" wrapText="1"/>
    </xf>
    <xf numFmtId="0" fontId="45" fillId="0" borderId="6" xfId="0" applyFont="1" applyFill="1" applyBorder="1" applyAlignment="1">
      <alignment horizontal="left" vertical="center" wrapText="1"/>
    </xf>
    <xf numFmtId="0" fontId="35" fillId="0" borderId="19" xfId="0" applyFont="1" applyBorder="1" applyAlignment="1">
      <alignment horizontal="left" vertical="top"/>
    </xf>
    <xf numFmtId="0" fontId="35" fillId="0" borderId="21" xfId="0" applyFont="1" applyBorder="1" applyAlignment="1">
      <alignment horizontal="left" vertical="top"/>
    </xf>
    <xf numFmtId="0" fontId="38" fillId="0" borderId="1" xfId="0" applyFont="1" applyBorder="1" applyAlignment="1">
      <alignment horizontal="left" vertical="top"/>
    </xf>
    <xf numFmtId="165" fontId="46" fillId="0" borderId="5" xfId="0" applyNumberFormat="1" applyFont="1" applyFill="1" applyBorder="1" applyAlignment="1">
      <alignment horizontal="left" vertical="center" wrapText="1"/>
    </xf>
    <xf numFmtId="165" fontId="46" fillId="0" borderId="6" xfId="0" applyNumberFormat="1" applyFont="1" applyFill="1" applyBorder="1" applyAlignment="1">
      <alignment horizontal="left" vertical="center" wrapText="1"/>
    </xf>
    <xf numFmtId="165" fontId="46" fillId="0" borderId="2" xfId="0" applyNumberFormat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wrapText="1"/>
    </xf>
    <xf numFmtId="0" fontId="9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165" fontId="29" fillId="0" borderId="1" xfId="0" applyNumberFormat="1" applyFont="1" applyBorder="1" applyAlignment="1">
      <alignment horizontal="center" vertical="top" wrapText="1"/>
    </xf>
    <xf numFmtId="165" fontId="27" fillId="0" borderId="5" xfId="0" applyNumberFormat="1" applyFont="1" applyFill="1" applyBorder="1" applyAlignment="1">
      <alignment horizontal="center" vertical="top" wrapText="1"/>
    </xf>
    <xf numFmtId="165" fontId="27" fillId="0" borderId="2" xfId="0" applyNumberFormat="1" applyFont="1" applyFill="1" applyBorder="1" applyAlignment="1">
      <alignment horizontal="center" vertical="top" wrapText="1"/>
    </xf>
    <xf numFmtId="165" fontId="28" fillId="0" borderId="5" xfId="0" applyNumberFormat="1" applyFont="1" applyFill="1" applyBorder="1" applyAlignment="1">
      <alignment horizontal="center" vertical="top" wrapText="1"/>
    </xf>
    <xf numFmtId="165" fontId="28" fillId="0" borderId="2" xfId="0" applyNumberFormat="1" applyFont="1" applyFill="1" applyBorder="1" applyAlignment="1">
      <alignment horizontal="center" vertical="top" wrapText="1"/>
    </xf>
    <xf numFmtId="165" fontId="28" fillId="0" borderId="1" xfId="0" applyNumberFormat="1" applyFont="1" applyFill="1" applyBorder="1" applyAlignment="1">
      <alignment horizontal="center" vertical="top" wrapText="1"/>
    </xf>
    <xf numFmtId="166" fontId="29" fillId="0" borderId="1" xfId="0" applyNumberFormat="1" applyFont="1" applyBorder="1" applyAlignment="1">
      <alignment horizontal="center" vertical="top" wrapText="1"/>
    </xf>
    <xf numFmtId="166" fontId="27" fillId="0" borderId="1" xfId="0" applyNumberFormat="1" applyFont="1" applyBorder="1" applyAlignment="1">
      <alignment horizontal="center" vertical="top" wrapText="1"/>
    </xf>
    <xf numFmtId="165" fontId="34" fillId="0" borderId="9" xfId="0" applyNumberFormat="1" applyFont="1" applyBorder="1" applyAlignment="1">
      <alignment horizontal="center" vertical="center" wrapText="1"/>
    </xf>
    <xf numFmtId="165" fontId="34" fillId="0" borderId="7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30" fillId="0" borderId="9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53" fillId="0" borderId="0" xfId="0" applyFont="1" applyAlignment="1">
      <alignment horizontal="left" wrapText="1"/>
    </xf>
    <xf numFmtId="0" fontId="19" fillId="0" borderId="5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164" fontId="7" fillId="0" borderId="1" xfId="0" applyNumberFormat="1" applyFont="1" applyBorder="1" applyAlignment="1">
      <alignment horizontal="right" wrapText="1"/>
    </xf>
    <xf numFmtId="164" fontId="7" fillId="0" borderId="5" xfId="0" applyNumberFormat="1" applyFont="1" applyBorder="1" applyAlignment="1">
      <alignment horizontal="right" wrapText="1"/>
    </xf>
    <xf numFmtId="164" fontId="7" fillId="0" borderId="2" xfId="0" applyNumberFormat="1" applyFont="1" applyBorder="1" applyAlignment="1">
      <alignment horizontal="right" wrapText="1"/>
    </xf>
    <xf numFmtId="9" fontId="7" fillId="0" borderId="5" xfId="0" applyNumberFormat="1" applyFont="1" applyBorder="1" applyAlignment="1">
      <alignment horizontal="right" wrapText="1"/>
    </xf>
    <xf numFmtId="9" fontId="7" fillId="0" borderId="6" xfId="0" applyNumberFormat="1" applyFont="1" applyBorder="1" applyAlignment="1">
      <alignment horizontal="right" wrapText="1"/>
    </xf>
    <xf numFmtId="9" fontId="7" fillId="0" borderId="2" xfId="0" applyNumberFormat="1" applyFont="1" applyBorder="1" applyAlignment="1">
      <alignment horizontal="right" wrapText="1"/>
    </xf>
    <xf numFmtId="164" fontId="7" fillId="0" borderId="5" xfId="0" applyNumberFormat="1" applyFont="1" applyFill="1" applyBorder="1" applyAlignment="1">
      <alignment horizontal="right" wrapText="1"/>
    </xf>
    <xf numFmtId="164" fontId="7" fillId="0" borderId="2" xfId="0" applyNumberFormat="1" applyFont="1" applyFill="1" applyBorder="1" applyAlignment="1">
      <alignment horizontal="right" wrapText="1"/>
    </xf>
    <xf numFmtId="165" fontId="50" fillId="0" borderId="6" xfId="0" applyNumberFormat="1" applyFont="1" applyFill="1" applyBorder="1" applyAlignment="1">
      <alignment horizontal="center" vertical="center" wrapText="1"/>
    </xf>
    <xf numFmtId="164" fontId="50" fillId="0" borderId="5" xfId="0" applyNumberFormat="1" applyFont="1" applyFill="1" applyBorder="1" applyAlignment="1">
      <alignment horizontal="center" vertical="center" wrapText="1"/>
    </xf>
    <xf numFmtId="164" fontId="50" fillId="0" borderId="2" xfId="0" applyNumberFormat="1" applyFont="1" applyFill="1" applyBorder="1" applyAlignment="1">
      <alignment horizontal="center" vertical="center" wrapText="1"/>
    </xf>
    <xf numFmtId="0" fontId="40" fillId="0" borderId="20" xfId="0" applyFont="1" applyBorder="1" applyAlignment="1">
      <alignment horizontal="right" wrapText="1"/>
    </xf>
    <xf numFmtId="0" fontId="40" fillId="0" borderId="25" xfId="0" applyFont="1" applyBorder="1" applyAlignment="1">
      <alignment horizontal="right" wrapText="1"/>
    </xf>
    <xf numFmtId="0" fontId="40" fillId="0" borderId="12" xfId="0" applyFont="1" applyBorder="1" applyAlignment="1">
      <alignment horizontal="right" wrapText="1"/>
    </xf>
    <xf numFmtId="0" fontId="40" fillId="0" borderId="26" xfId="0" applyFont="1" applyBorder="1" applyAlignment="1">
      <alignment horizontal="right" wrapText="1"/>
    </xf>
    <xf numFmtId="0" fontId="40" fillId="0" borderId="20" xfId="0" applyFont="1" applyBorder="1" applyAlignment="1">
      <alignment horizontal="right"/>
    </xf>
    <xf numFmtId="0" fontId="40" fillId="0" borderId="25" xfId="0" applyFont="1" applyBorder="1" applyAlignment="1">
      <alignment horizontal="right"/>
    </xf>
    <xf numFmtId="0" fontId="40" fillId="0" borderId="12" xfId="0" applyFont="1" applyBorder="1" applyAlignment="1">
      <alignment horizontal="right"/>
    </xf>
    <xf numFmtId="0" fontId="40" fillId="0" borderId="26" xfId="0" applyFont="1" applyBorder="1" applyAlignment="1">
      <alignment horizontal="right"/>
    </xf>
    <xf numFmtId="0" fontId="40" fillId="0" borderId="3" xfId="0" applyFont="1" applyBorder="1" applyAlignment="1">
      <alignment horizontal="right"/>
    </xf>
    <xf numFmtId="0" fontId="40" fillId="0" borderId="27" xfId="0" applyFont="1" applyBorder="1" applyAlignment="1">
      <alignment horizontal="right"/>
    </xf>
    <xf numFmtId="0" fontId="45" fillId="0" borderId="5" xfId="0" applyFont="1" applyFill="1" applyBorder="1" applyAlignment="1">
      <alignment horizontal="center" vertical="center" wrapText="1"/>
    </xf>
    <xf numFmtId="0" fontId="45" fillId="0" borderId="6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45" fillId="0" borderId="2" xfId="0" applyFont="1" applyFill="1" applyBorder="1" applyAlignment="1">
      <alignment horizontal="center" vertical="center" wrapText="1"/>
    </xf>
    <xf numFmtId="0" fontId="40" fillId="5" borderId="1" xfId="0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center" vertical="top" wrapText="1"/>
    </xf>
    <xf numFmtId="0" fontId="40" fillId="0" borderId="2" xfId="0" applyFont="1" applyFill="1" applyBorder="1" applyAlignment="1">
      <alignment horizontal="center" vertical="top" wrapText="1"/>
    </xf>
    <xf numFmtId="0" fontId="37" fillId="9" borderId="5" xfId="0" applyFont="1" applyFill="1" applyBorder="1" applyAlignment="1">
      <alignment horizontal="left" vertical="center" wrapText="1"/>
    </xf>
    <xf numFmtId="0" fontId="37" fillId="9" borderId="6" xfId="0" applyFont="1" applyFill="1" applyBorder="1" applyAlignment="1">
      <alignment horizontal="left" vertical="center" wrapText="1"/>
    </xf>
    <xf numFmtId="0" fontId="40" fillId="0" borderId="5" xfId="0" applyFont="1" applyBorder="1" applyAlignment="1">
      <alignment horizontal="center" vertical="top" wrapText="1"/>
    </xf>
    <xf numFmtId="0" fontId="40" fillId="0" borderId="2" xfId="0" applyFont="1" applyBorder="1" applyAlignment="1">
      <alignment horizontal="center" vertical="top" wrapText="1"/>
    </xf>
    <xf numFmtId="0" fontId="40" fillId="0" borderId="1" xfId="0" applyFont="1" applyFill="1" applyBorder="1" applyAlignment="1">
      <alignment horizontal="center" vertical="top" wrapText="1"/>
    </xf>
    <xf numFmtId="0" fontId="56" fillId="4" borderId="25" xfId="0" applyFont="1" applyFill="1" applyBorder="1" applyAlignment="1">
      <alignment horizontal="center" vertical="center" wrapText="1"/>
    </xf>
    <xf numFmtId="0" fontId="56" fillId="4" borderId="26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63" fillId="0" borderId="5" xfId="0" applyFont="1" applyFill="1" applyBorder="1" applyAlignment="1">
      <alignment horizontal="center" vertical="center" wrapText="1"/>
    </xf>
    <xf numFmtId="0" fontId="63" fillId="0" borderId="2" xfId="0" applyFont="1" applyFill="1" applyBorder="1" applyAlignment="1">
      <alignment horizontal="center" vertical="center" wrapText="1"/>
    </xf>
    <xf numFmtId="0" fontId="45" fillId="5" borderId="5" xfId="0" applyFont="1" applyFill="1" applyBorder="1" applyAlignment="1">
      <alignment horizontal="center" vertical="top" wrapText="1"/>
    </xf>
    <xf numFmtId="0" fontId="45" fillId="5" borderId="2" xfId="0" applyFont="1" applyFill="1" applyBorder="1" applyAlignment="1">
      <alignment horizontal="center" vertical="top" wrapText="1"/>
    </xf>
    <xf numFmtId="0" fontId="63" fillId="4" borderId="28" xfId="0" applyFont="1" applyFill="1" applyBorder="1" applyAlignment="1">
      <alignment horizontal="center" vertical="center" wrapText="1"/>
    </xf>
    <xf numFmtId="0" fontId="63" fillId="4" borderId="18" xfId="0" applyFont="1" applyFill="1" applyBorder="1" applyAlignment="1">
      <alignment horizontal="center" vertical="center" wrapText="1"/>
    </xf>
    <xf numFmtId="165" fontId="42" fillId="0" borderId="5" xfId="0" applyNumberFormat="1" applyFont="1" applyFill="1" applyBorder="1" applyAlignment="1">
      <alignment horizontal="left" vertical="center" wrapText="1"/>
    </xf>
    <xf numFmtId="165" fontId="42" fillId="0" borderId="2" xfId="0" applyNumberFormat="1" applyFont="1" applyFill="1" applyBorder="1" applyAlignment="1">
      <alignment horizontal="left" vertical="center" wrapText="1"/>
    </xf>
    <xf numFmtId="0" fontId="56" fillId="0" borderId="5" xfId="0" applyFont="1" applyFill="1" applyBorder="1" applyAlignment="1">
      <alignment horizontal="center" vertical="center" wrapText="1"/>
    </xf>
    <xf numFmtId="0" fontId="56" fillId="0" borderId="2" xfId="0" applyFont="1" applyFill="1" applyBorder="1" applyAlignment="1">
      <alignment horizontal="center" vertical="center" wrapText="1"/>
    </xf>
    <xf numFmtId="165" fontId="46" fillId="0" borderId="5" xfId="0" applyNumberFormat="1" applyFont="1" applyFill="1" applyBorder="1" applyAlignment="1">
      <alignment horizontal="right" vertical="center" wrapText="1"/>
    </xf>
    <xf numFmtId="165" fontId="46" fillId="0" borderId="6" xfId="0" applyNumberFormat="1" applyFont="1" applyFill="1" applyBorder="1" applyAlignment="1">
      <alignment horizontal="right" vertical="center" wrapText="1"/>
    </xf>
    <xf numFmtId="165" fontId="46" fillId="0" borderId="2" xfId="0" applyNumberFormat="1" applyFont="1" applyFill="1" applyBorder="1" applyAlignment="1">
      <alignment horizontal="right" vertical="center" wrapText="1"/>
    </xf>
    <xf numFmtId="165" fontId="42" fillId="0" borderId="5" xfId="0" applyNumberFormat="1" applyFont="1" applyFill="1" applyBorder="1" applyAlignment="1">
      <alignment horizontal="right" vertical="center" wrapText="1"/>
    </xf>
    <xf numFmtId="165" fontId="42" fillId="0" borderId="2" xfId="0" applyNumberFormat="1" applyFont="1" applyFill="1" applyBorder="1" applyAlignment="1">
      <alignment horizontal="right" vertical="center" wrapText="1"/>
    </xf>
  </cellXfs>
  <cellStyles count="4">
    <cellStyle name="Обычный" xfId="0" builtinId="0"/>
    <cellStyle name="Обычный 2" xfId="1"/>
    <cellStyle name="Обычный 2 2" xfId="2"/>
    <cellStyle name="Процентный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workbookViewId="0">
      <selection activeCell="F3" sqref="F3"/>
    </sheetView>
  </sheetViews>
  <sheetFormatPr defaultRowHeight="15" x14ac:dyDescent="0.25"/>
  <cols>
    <col min="1" max="1" width="33.140625" style="197" customWidth="1"/>
    <col min="2" max="2" width="35.42578125" customWidth="1"/>
    <col min="3" max="3" width="20.28515625" style="388" customWidth="1"/>
    <col min="4" max="4" width="13.42578125" style="106" bestFit="1" customWidth="1"/>
    <col min="5" max="5" width="34.5703125" style="106" customWidth="1"/>
    <col min="6" max="6" width="81.140625" style="70" customWidth="1"/>
    <col min="9" max="10" width="24.5703125" customWidth="1"/>
    <col min="11" max="12" width="17.42578125" customWidth="1"/>
  </cols>
  <sheetData>
    <row r="1" spans="1:6" ht="15" customHeight="1" thickBot="1" x14ac:dyDescent="0.3">
      <c r="A1" s="706" t="s">
        <v>263</v>
      </c>
      <c r="B1" s="357" t="s">
        <v>199</v>
      </c>
      <c r="C1" s="358" t="s">
        <v>0</v>
      </c>
      <c r="D1" s="90"/>
      <c r="E1" s="90"/>
      <c r="F1" s="243"/>
    </row>
    <row r="2" spans="1:6" s="292" customFormat="1" ht="16.5" thickBot="1" x14ac:dyDescent="0.3">
      <c r="A2" s="707"/>
      <c r="B2" s="474">
        <v>43628</v>
      </c>
      <c r="C2" s="473">
        <v>43738</v>
      </c>
      <c r="D2" s="307"/>
      <c r="E2" s="307"/>
      <c r="F2" s="308"/>
    </row>
    <row r="3" spans="1:6" s="292" customFormat="1" ht="16.5" thickBot="1" x14ac:dyDescent="0.3">
      <c r="A3" s="707"/>
      <c r="B3" s="474">
        <v>43770</v>
      </c>
      <c r="C3" s="473">
        <v>43773</v>
      </c>
      <c r="D3" s="307"/>
      <c r="E3" s="307"/>
      <c r="F3" s="308"/>
    </row>
    <row r="4" spans="1:6" s="292" customFormat="1" ht="16.5" thickBot="1" x14ac:dyDescent="0.3">
      <c r="A4" s="707"/>
      <c r="B4" s="474">
        <v>43800</v>
      </c>
      <c r="C4" s="473">
        <v>43829</v>
      </c>
      <c r="D4" s="307"/>
      <c r="E4" s="307"/>
      <c r="F4" s="308"/>
    </row>
    <row r="5" spans="1:6" s="292" customFormat="1" ht="16.5" thickBot="1" x14ac:dyDescent="0.3">
      <c r="A5" s="707"/>
      <c r="B5" s="686">
        <v>43886</v>
      </c>
      <c r="C5" s="687">
        <v>43889</v>
      </c>
      <c r="D5" s="307"/>
      <c r="E5" s="307"/>
      <c r="F5" s="308"/>
    </row>
    <row r="6" spans="1:6" s="292" customFormat="1" ht="16.5" thickBot="1" x14ac:dyDescent="0.3">
      <c r="A6" s="707"/>
      <c r="B6" s="686">
        <v>43957</v>
      </c>
      <c r="C6" s="687">
        <v>43958</v>
      </c>
      <c r="D6" s="307"/>
      <c r="E6" s="307"/>
      <c r="F6" s="308"/>
    </row>
    <row r="7" spans="1:6" s="292" customFormat="1" ht="16.5" thickBot="1" x14ac:dyDescent="0.3">
      <c r="A7" s="707"/>
      <c r="B7" s="686">
        <v>43963</v>
      </c>
      <c r="C7" s="687">
        <v>43992</v>
      </c>
      <c r="D7" s="307"/>
      <c r="E7" s="307"/>
      <c r="F7" s="308"/>
    </row>
    <row r="8" spans="1:6" s="292" customFormat="1" ht="16.5" thickBot="1" x14ac:dyDescent="0.3">
      <c r="A8" s="707"/>
      <c r="B8" s="686">
        <v>43997</v>
      </c>
      <c r="C8" s="687">
        <v>44104</v>
      </c>
      <c r="D8" s="307"/>
      <c r="E8" s="307"/>
      <c r="F8" s="308"/>
    </row>
    <row r="9" spans="1:6" s="292" customFormat="1" ht="16.5" thickBot="1" x14ac:dyDescent="0.3">
      <c r="A9" s="707"/>
      <c r="B9" s="686">
        <v>44138</v>
      </c>
      <c r="C9" s="687">
        <v>44139</v>
      </c>
      <c r="D9" s="307"/>
      <c r="E9" s="307"/>
      <c r="F9" s="308"/>
    </row>
    <row r="10" spans="1:6" x14ac:dyDescent="0.25">
      <c r="A10" s="190"/>
      <c r="B10" s="81"/>
      <c r="C10" s="199"/>
      <c r="D10" s="90"/>
      <c r="E10" s="90"/>
      <c r="F10" s="243"/>
    </row>
    <row r="11" spans="1:6" x14ac:dyDescent="0.25">
      <c r="A11" s="738" t="s">
        <v>1</v>
      </c>
      <c r="B11" s="734"/>
      <c r="C11" s="362"/>
      <c r="D11" s="92"/>
      <c r="E11" s="92"/>
      <c r="F11" s="243"/>
    </row>
    <row r="12" spans="1:6" ht="32.450000000000003" customHeight="1" x14ac:dyDescent="0.25">
      <c r="A12" s="71" t="s">
        <v>2</v>
      </c>
      <c r="B12" s="71" t="s">
        <v>3</v>
      </c>
      <c r="C12" s="300" t="s">
        <v>200</v>
      </c>
      <c r="D12" s="93" t="s">
        <v>52</v>
      </c>
      <c r="E12" s="93" t="s">
        <v>111</v>
      </c>
      <c r="F12" s="244" t="s">
        <v>72</v>
      </c>
    </row>
    <row r="13" spans="1:6" ht="18.75" customHeight="1" x14ac:dyDescent="0.25">
      <c r="A13" s="61" t="s">
        <v>81</v>
      </c>
      <c r="B13" s="59" t="s">
        <v>113</v>
      </c>
      <c r="C13" s="363">
        <v>5500</v>
      </c>
      <c r="D13" s="94">
        <v>5</v>
      </c>
      <c r="E13" s="107" t="s">
        <v>110</v>
      </c>
      <c r="F13" s="87" t="s">
        <v>148</v>
      </c>
    </row>
    <row r="14" spans="1:6" x14ac:dyDescent="0.25">
      <c r="A14" s="731" t="s">
        <v>89</v>
      </c>
      <c r="B14" s="731"/>
      <c r="C14" s="364"/>
      <c r="D14" s="115">
        <v>5</v>
      </c>
      <c r="E14" s="94"/>
      <c r="F14" s="245"/>
    </row>
    <row r="15" spans="1:6" x14ac:dyDescent="0.25">
      <c r="A15" s="739" t="s">
        <v>8</v>
      </c>
      <c r="B15" s="734"/>
      <c r="C15" s="362"/>
      <c r="D15" s="92"/>
      <c r="E15" s="92"/>
      <c r="F15" s="243"/>
    </row>
    <row r="16" spans="1:6" ht="21" customHeight="1" x14ac:dyDescent="0.25">
      <c r="A16" s="71" t="s">
        <v>2</v>
      </c>
      <c r="B16" s="71" t="s">
        <v>3</v>
      </c>
      <c r="C16" s="300" t="s">
        <v>200</v>
      </c>
      <c r="D16" s="93" t="s">
        <v>52</v>
      </c>
      <c r="E16" s="93" t="s">
        <v>111</v>
      </c>
      <c r="F16" s="244" t="s">
        <v>72</v>
      </c>
    </row>
    <row r="17" spans="1:6" ht="26.25" customHeight="1" x14ac:dyDescent="0.25">
      <c r="A17" s="183" t="s">
        <v>81</v>
      </c>
      <c r="B17" s="184" t="s">
        <v>112</v>
      </c>
      <c r="C17" s="365">
        <v>5500</v>
      </c>
      <c r="D17" s="95">
        <v>8</v>
      </c>
      <c r="E17" s="107" t="s">
        <v>74</v>
      </c>
      <c r="F17" s="87" t="s">
        <v>149</v>
      </c>
    </row>
    <row r="18" spans="1:6" ht="15.75" customHeight="1" x14ac:dyDescent="0.25">
      <c r="A18" s="61" t="s">
        <v>10</v>
      </c>
      <c r="B18" s="62"/>
      <c r="C18" s="365">
        <v>1400</v>
      </c>
      <c r="D18" s="95"/>
      <c r="E18" s="95"/>
      <c r="F18" s="68"/>
    </row>
    <row r="19" spans="1:6" ht="15.75" customHeight="1" x14ac:dyDescent="0.25">
      <c r="A19" s="78" t="s">
        <v>70</v>
      </c>
      <c r="B19" s="77"/>
      <c r="C19" s="366">
        <v>300</v>
      </c>
      <c r="D19" s="96"/>
      <c r="E19" s="96"/>
      <c r="F19" s="77"/>
    </row>
    <row r="20" spans="1:6" ht="14.25" customHeight="1" x14ac:dyDescent="0.25">
      <c r="A20" s="731" t="s">
        <v>89</v>
      </c>
      <c r="B20" s="731"/>
      <c r="C20" s="364"/>
      <c r="D20" s="116">
        <v>8</v>
      </c>
      <c r="E20" s="117"/>
      <c r="F20" s="245"/>
    </row>
    <row r="21" spans="1:6" ht="14.25" customHeight="1" x14ac:dyDescent="0.25">
      <c r="A21" s="739" t="s">
        <v>11</v>
      </c>
      <c r="B21" s="734"/>
      <c r="C21" s="362"/>
      <c r="D21" s="92"/>
      <c r="E21" s="92"/>
      <c r="F21" s="243"/>
    </row>
    <row r="22" spans="1:6" ht="14.25" customHeight="1" x14ac:dyDescent="0.25">
      <c r="A22" s="71" t="s">
        <v>2</v>
      </c>
      <c r="B22" s="71" t="s">
        <v>3</v>
      </c>
      <c r="C22" s="300" t="s">
        <v>200</v>
      </c>
      <c r="D22" s="93" t="s">
        <v>52</v>
      </c>
      <c r="E22" s="93" t="s">
        <v>111</v>
      </c>
      <c r="F22" s="244" t="s">
        <v>72</v>
      </c>
    </row>
    <row r="23" spans="1:6" ht="24" customHeight="1" x14ac:dyDescent="0.25">
      <c r="A23" s="183" t="s">
        <v>81</v>
      </c>
      <c r="B23" s="73" t="s">
        <v>114</v>
      </c>
      <c r="C23" s="367">
        <v>4000</v>
      </c>
      <c r="D23" s="97">
        <v>13</v>
      </c>
      <c r="E23" s="107" t="s">
        <v>145</v>
      </c>
      <c r="F23" s="88" t="s">
        <v>150</v>
      </c>
    </row>
    <row r="24" spans="1:6" s="292" customFormat="1" ht="24" customHeight="1" x14ac:dyDescent="0.25">
      <c r="A24" s="183" t="s">
        <v>143</v>
      </c>
      <c r="B24" s="184" t="s">
        <v>144</v>
      </c>
      <c r="C24" s="365">
        <v>6000</v>
      </c>
      <c r="D24" s="670">
        <v>6</v>
      </c>
      <c r="E24" s="68" t="s">
        <v>142</v>
      </c>
      <c r="F24" s="88" t="s">
        <v>151</v>
      </c>
    </row>
    <row r="25" spans="1:6" ht="24" customHeight="1" x14ac:dyDescent="0.25">
      <c r="A25" s="740" t="s">
        <v>95</v>
      </c>
      <c r="B25" s="311" t="s">
        <v>115</v>
      </c>
      <c r="C25" s="363">
        <v>7000</v>
      </c>
      <c r="D25" s="312">
        <v>1</v>
      </c>
      <c r="E25" s="127">
        <v>27</v>
      </c>
      <c r="F25" s="708" t="s">
        <v>152</v>
      </c>
    </row>
    <row r="26" spans="1:6" ht="24" customHeight="1" x14ac:dyDescent="0.25">
      <c r="A26" s="740"/>
      <c r="B26" s="311" t="s">
        <v>116</v>
      </c>
      <c r="C26" s="363">
        <v>7000</v>
      </c>
      <c r="D26" s="312">
        <v>1</v>
      </c>
      <c r="E26" s="127">
        <v>16</v>
      </c>
      <c r="F26" s="709"/>
    </row>
    <row r="27" spans="1:6" ht="24" customHeight="1" x14ac:dyDescent="0.25">
      <c r="A27" s="195" t="s">
        <v>118</v>
      </c>
      <c r="B27" s="311" t="s">
        <v>117</v>
      </c>
      <c r="C27" s="391">
        <v>10000</v>
      </c>
      <c r="D27" s="127">
        <v>2</v>
      </c>
      <c r="E27" s="127">
        <v>18.190000000000001</v>
      </c>
      <c r="F27" s="88" t="s">
        <v>153</v>
      </c>
    </row>
    <row r="28" spans="1:6" ht="24" customHeight="1" x14ac:dyDescent="0.25">
      <c r="A28" s="348" t="s">
        <v>147</v>
      </c>
      <c r="B28" s="348" t="s">
        <v>154</v>
      </c>
      <c r="C28" s="368">
        <v>5000</v>
      </c>
      <c r="D28" s="331">
        <v>8</v>
      </c>
      <c r="E28" s="331" t="s">
        <v>85</v>
      </c>
      <c r="F28" s="349" t="s">
        <v>155</v>
      </c>
    </row>
    <row r="29" spans="1:6" s="292" customFormat="1" ht="24" customHeight="1" x14ac:dyDescent="0.25">
      <c r="A29" s="348" t="s">
        <v>147</v>
      </c>
      <c r="B29" s="331" t="s">
        <v>197</v>
      </c>
      <c r="C29" s="370">
        <v>4500</v>
      </c>
      <c r="D29" s="331"/>
      <c r="E29" s="331"/>
      <c r="F29" s="349"/>
    </row>
    <row r="30" spans="1:6" ht="18.75" customHeight="1" x14ac:dyDescent="0.25">
      <c r="A30" s="183" t="s">
        <v>10</v>
      </c>
      <c r="B30" s="311"/>
      <c r="C30" s="363">
        <v>1400</v>
      </c>
      <c r="D30" s="312"/>
      <c r="E30" s="127"/>
      <c r="F30" s="107"/>
    </row>
    <row r="31" spans="1:6" ht="18.75" customHeight="1" x14ac:dyDescent="0.25">
      <c r="A31" s="313" t="s">
        <v>70</v>
      </c>
      <c r="B31" s="314"/>
      <c r="C31" s="366">
        <v>300</v>
      </c>
      <c r="D31" s="315"/>
      <c r="E31" s="315"/>
      <c r="F31" s="246"/>
    </row>
    <row r="32" spans="1:6" ht="18.75" customHeight="1" x14ac:dyDescent="0.25">
      <c r="A32" s="731" t="s">
        <v>89</v>
      </c>
      <c r="B32" s="731"/>
      <c r="C32" s="364"/>
      <c r="D32" s="118">
        <f>SUM(D23:D31)</f>
        <v>31</v>
      </c>
      <c r="E32" s="103">
        <f>19*3+8*5+14+5+4</f>
        <v>120</v>
      </c>
      <c r="F32" s="245"/>
    </row>
    <row r="33" spans="1:6" ht="18.75" customHeight="1" x14ac:dyDescent="0.25">
      <c r="A33" s="739" t="s">
        <v>18</v>
      </c>
      <c r="B33" s="734"/>
      <c r="C33" s="362"/>
      <c r="D33" s="104"/>
      <c r="E33" s="92"/>
      <c r="F33" s="243"/>
    </row>
    <row r="34" spans="1:6" ht="18.75" customHeight="1" x14ac:dyDescent="0.25">
      <c r="A34" s="71" t="s">
        <v>2</v>
      </c>
      <c r="B34" s="71" t="s">
        <v>3</v>
      </c>
      <c r="C34" s="300" t="s">
        <v>200</v>
      </c>
      <c r="D34" s="108" t="s">
        <v>52</v>
      </c>
      <c r="E34" s="93" t="s">
        <v>111</v>
      </c>
      <c r="F34" s="244" t="s">
        <v>72</v>
      </c>
    </row>
    <row r="35" spans="1:6" ht="18.75" customHeight="1" x14ac:dyDescent="0.25">
      <c r="A35" s="183" t="s">
        <v>81</v>
      </c>
      <c r="B35" s="311" t="s">
        <v>119</v>
      </c>
      <c r="C35" s="365">
        <v>5500</v>
      </c>
      <c r="D35" s="100">
        <v>28</v>
      </c>
      <c r="E35" s="180" t="s">
        <v>120</v>
      </c>
      <c r="F35" s="87" t="s">
        <v>156</v>
      </c>
    </row>
    <row r="36" spans="1:6" ht="21" customHeight="1" x14ac:dyDescent="0.25">
      <c r="A36" s="185" t="s">
        <v>95</v>
      </c>
      <c r="B36" s="311" t="s">
        <v>116</v>
      </c>
      <c r="C36" s="666">
        <v>9000</v>
      </c>
      <c r="D36" s="101">
        <v>9</v>
      </c>
      <c r="E36" s="83" t="s">
        <v>121</v>
      </c>
      <c r="F36" s="87" t="s">
        <v>157</v>
      </c>
    </row>
    <row r="37" spans="1:6" ht="15" customHeight="1" x14ac:dyDescent="0.25">
      <c r="A37" s="185" t="s">
        <v>10</v>
      </c>
      <c r="B37" s="184"/>
      <c r="C37" s="365">
        <v>1400</v>
      </c>
      <c r="D37" s="100"/>
      <c r="E37" s="100"/>
      <c r="F37" s="245"/>
    </row>
    <row r="38" spans="1:6" x14ac:dyDescent="0.25">
      <c r="A38" s="313" t="s">
        <v>70</v>
      </c>
      <c r="B38" s="314"/>
      <c r="C38" s="366">
        <v>300</v>
      </c>
      <c r="D38" s="96"/>
      <c r="E38" s="96"/>
      <c r="F38" s="246"/>
    </row>
    <row r="39" spans="1:6" x14ac:dyDescent="0.25">
      <c r="A39" s="732" t="s">
        <v>89</v>
      </c>
      <c r="B39" s="732"/>
      <c r="C39" s="369"/>
      <c r="D39" s="118">
        <f>SUM(D35:D38)</f>
        <v>37</v>
      </c>
      <c r="E39" s="119"/>
      <c r="F39" s="245"/>
    </row>
    <row r="40" spans="1:6" x14ac:dyDescent="0.25">
      <c r="A40" s="734" t="s">
        <v>20</v>
      </c>
      <c r="B40" s="734"/>
      <c r="C40" s="362"/>
      <c r="D40" s="104"/>
      <c r="E40" s="92"/>
      <c r="F40" s="243"/>
    </row>
    <row r="41" spans="1:6" x14ac:dyDescent="0.25">
      <c r="A41" s="71" t="s">
        <v>2</v>
      </c>
      <c r="B41" s="71" t="s">
        <v>3</v>
      </c>
      <c r="C41" s="300" t="s">
        <v>200</v>
      </c>
      <c r="D41" s="108" t="s">
        <v>52</v>
      </c>
      <c r="E41" s="93"/>
      <c r="F41" s="244" t="s">
        <v>72</v>
      </c>
    </row>
    <row r="42" spans="1:6" ht="27.75" customHeight="1" x14ac:dyDescent="0.25">
      <c r="A42" s="183" t="s">
        <v>97</v>
      </c>
      <c r="B42" s="113" t="s">
        <v>122</v>
      </c>
      <c r="C42" s="363">
        <v>5500</v>
      </c>
      <c r="D42" s="390">
        <v>1</v>
      </c>
      <c r="E42" s="155">
        <v>30</v>
      </c>
      <c r="F42" s="61" t="s">
        <v>158</v>
      </c>
    </row>
    <row r="43" spans="1:6" ht="15" customHeight="1" x14ac:dyDescent="0.25">
      <c r="A43" s="727" t="s">
        <v>94</v>
      </c>
      <c r="B43" s="113" t="s">
        <v>113</v>
      </c>
      <c r="C43" s="363">
        <v>3500</v>
      </c>
      <c r="D43" s="390">
        <v>10</v>
      </c>
      <c r="E43" s="155" t="s">
        <v>87</v>
      </c>
      <c r="F43" s="714" t="s">
        <v>133</v>
      </c>
    </row>
    <row r="44" spans="1:6" ht="24" x14ac:dyDescent="0.25">
      <c r="A44" s="728"/>
      <c r="B44" s="113" t="s">
        <v>122</v>
      </c>
      <c r="C44" s="363">
        <v>3500</v>
      </c>
      <c r="D44" s="390">
        <v>1</v>
      </c>
      <c r="E44" s="155">
        <v>19.39</v>
      </c>
      <c r="F44" s="715"/>
    </row>
    <row r="45" spans="1:6" ht="27.75" customHeight="1" x14ac:dyDescent="0.25">
      <c r="A45" s="191" t="s">
        <v>95</v>
      </c>
      <c r="B45" s="184" t="s">
        <v>123</v>
      </c>
      <c r="C45" s="370">
        <v>4800</v>
      </c>
      <c r="D45" s="390">
        <v>6</v>
      </c>
      <c r="E45" s="155" t="s">
        <v>88</v>
      </c>
      <c r="F45" s="61" t="s">
        <v>159</v>
      </c>
    </row>
    <row r="46" spans="1:6" ht="12" customHeight="1" x14ac:dyDescent="0.25">
      <c r="A46" s="185" t="s">
        <v>10</v>
      </c>
      <c r="B46" s="184"/>
      <c r="C46" s="365">
        <v>1400</v>
      </c>
      <c r="D46" s="95"/>
      <c r="E46" s="100"/>
      <c r="F46" s="245"/>
    </row>
    <row r="47" spans="1:6" x14ac:dyDescent="0.25">
      <c r="A47" s="313" t="s">
        <v>70</v>
      </c>
      <c r="B47" s="314"/>
      <c r="C47" s="366">
        <v>300</v>
      </c>
      <c r="D47" s="315"/>
      <c r="E47" s="96"/>
      <c r="F47" s="246"/>
    </row>
    <row r="48" spans="1:6" x14ac:dyDescent="0.25">
      <c r="A48" s="730" t="s">
        <v>89</v>
      </c>
      <c r="B48" s="730"/>
      <c r="C48" s="371"/>
      <c r="D48" s="114">
        <f>SUM(D42:D47)</f>
        <v>18</v>
      </c>
      <c r="E48" s="96"/>
      <c r="F48" s="246"/>
    </row>
    <row r="49" spans="1:6" x14ac:dyDescent="0.25">
      <c r="A49" s="734" t="s">
        <v>25</v>
      </c>
      <c r="B49" s="734"/>
      <c r="C49" s="362"/>
      <c r="D49" s="104"/>
      <c r="E49" s="92"/>
      <c r="F49" s="243"/>
    </row>
    <row r="50" spans="1:6" x14ac:dyDescent="0.25">
      <c r="A50" s="71" t="s">
        <v>2</v>
      </c>
      <c r="B50" s="71" t="s">
        <v>3</v>
      </c>
      <c r="C50" s="300" t="s">
        <v>200</v>
      </c>
      <c r="D50" s="108" t="s">
        <v>52</v>
      </c>
      <c r="E50" s="93" t="s">
        <v>111</v>
      </c>
      <c r="F50" s="244" t="s">
        <v>72</v>
      </c>
    </row>
    <row r="51" spans="1:6" ht="28.5" customHeight="1" x14ac:dyDescent="0.25">
      <c r="A51" s="185" t="s">
        <v>94</v>
      </c>
      <c r="B51" s="113" t="s">
        <v>122</v>
      </c>
      <c r="C51" s="391">
        <v>6500</v>
      </c>
      <c r="D51" s="247">
        <v>8</v>
      </c>
      <c r="E51" s="127" t="s">
        <v>141</v>
      </c>
      <c r="F51" s="107" t="s">
        <v>160</v>
      </c>
    </row>
    <row r="52" spans="1:6" s="292" customFormat="1" ht="28.5" customHeight="1" x14ac:dyDescent="0.25">
      <c r="A52" s="185" t="s">
        <v>140</v>
      </c>
      <c r="B52" s="184" t="s">
        <v>27</v>
      </c>
      <c r="C52" s="665">
        <v>8000</v>
      </c>
      <c r="D52" s="389">
        <v>2</v>
      </c>
      <c r="E52" s="342">
        <v>1.2</v>
      </c>
      <c r="F52" s="342" t="s">
        <v>161</v>
      </c>
    </row>
    <row r="53" spans="1:6" ht="15.75" customHeight="1" x14ac:dyDescent="0.25">
      <c r="A53" s="183" t="s">
        <v>10</v>
      </c>
      <c r="B53" s="113"/>
      <c r="C53" s="365">
        <v>1400</v>
      </c>
      <c r="D53" s="316"/>
      <c r="E53" s="316"/>
      <c r="F53" s="245"/>
    </row>
    <row r="54" spans="1:6" ht="15.75" customHeight="1" x14ac:dyDescent="0.25">
      <c r="A54" s="313" t="s">
        <v>70</v>
      </c>
      <c r="B54" s="314"/>
      <c r="C54" s="366">
        <v>300</v>
      </c>
      <c r="D54" s="315"/>
      <c r="E54" s="315"/>
      <c r="F54" s="246"/>
    </row>
    <row r="55" spans="1:6" x14ac:dyDescent="0.25">
      <c r="A55" s="736" t="s">
        <v>89</v>
      </c>
      <c r="B55" s="736"/>
      <c r="C55" s="372"/>
      <c r="D55" s="317">
        <v>10</v>
      </c>
      <c r="E55" s="315"/>
      <c r="F55" s="246"/>
    </row>
    <row r="56" spans="1:6" x14ac:dyDescent="0.25">
      <c r="A56" s="735" t="s">
        <v>28</v>
      </c>
      <c r="B56" s="735"/>
      <c r="C56" s="373"/>
      <c r="D56" s="318"/>
      <c r="E56" s="319"/>
      <c r="F56" s="243"/>
    </row>
    <row r="57" spans="1:6" x14ac:dyDescent="0.25">
      <c r="A57" s="71" t="s">
        <v>2</v>
      </c>
      <c r="B57" s="71" t="s">
        <v>3</v>
      </c>
      <c r="C57" s="300" t="s">
        <v>200</v>
      </c>
      <c r="D57" s="108" t="s">
        <v>52</v>
      </c>
      <c r="E57" s="93" t="s">
        <v>111</v>
      </c>
      <c r="F57" s="244" t="s">
        <v>72</v>
      </c>
    </row>
    <row r="58" spans="1:6" ht="24" customHeight="1" x14ac:dyDescent="0.25">
      <c r="A58" s="744" t="s">
        <v>81</v>
      </c>
      <c r="B58" s="113" t="s">
        <v>122</v>
      </c>
      <c r="C58" s="725">
        <v>3500</v>
      </c>
      <c r="D58" s="113">
        <v>4</v>
      </c>
      <c r="E58" s="184" t="s">
        <v>124</v>
      </c>
      <c r="F58" s="710" t="s">
        <v>162</v>
      </c>
    </row>
    <row r="59" spans="1:6" ht="27.6" customHeight="1" x14ac:dyDescent="0.25">
      <c r="A59" s="745"/>
      <c r="B59" s="113" t="s">
        <v>113</v>
      </c>
      <c r="C59" s="726"/>
      <c r="D59" s="113">
        <v>18</v>
      </c>
      <c r="E59" s="113" t="s">
        <v>80</v>
      </c>
      <c r="F59" s="711"/>
    </row>
    <row r="60" spans="1:6" ht="14.25" customHeight="1" x14ac:dyDescent="0.25">
      <c r="A60" s="183" t="s">
        <v>10</v>
      </c>
      <c r="B60" s="113"/>
      <c r="C60" s="365">
        <v>1400</v>
      </c>
      <c r="D60" s="316"/>
      <c r="E60" s="316"/>
      <c r="F60" s="245"/>
    </row>
    <row r="61" spans="1:6" x14ac:dyDescent="0.25">
      <c r="A61" s="313" t="s">
        <v>70</v>
      </c>
      <c r="B61" s="314"/>
      <c r="C61" s="366">
        <v>300</v>
      </c>
      <c r="D61" s="315"/>
      <c r="E61" s="315"/>
      <c r="F61" s="246"/>
    </row>
    <row r="62" spans="1:6" x14ac:dyDescent="0.25">
      <c r="A62" s="737" t="s">
        <v>89</v>
      </c>
      <c r="B62" s="737"/>
      <c r="C62" s="374"/>
      <c r="D62" s="317">
        <v>22</v>
      </c>
      <c r="E62" s="315"/>
      <c r="F62" s="246"/>
    </row>
    <row r="63" spans="1:6" x14ac:dyDescent="0.25">
      <c r="A63" s="320"/>
      <c r="B63" s="321"/>
      <c r="C63" s="375"/>
      <c r="D63" s="322"/>
      <c r="E63" s="322"/>
      <c r="F63" s="248"/>
    </row>
    <row r="64" spans="1:6" x14ac:dyDescent="0.25">
      <c r="A64" s="734" t="s">
        <v>29</v>
      </c>
      <c r="B64" s="734"/>
      <c r="C64" s="362"/>
      <c r="D64" s="104"/>
      <c r="E64" s="92"/>
      <c r="F64" s="243"/>
    </row>
    <row r="65" spans="1:6" ht="26.25" customHeight="1" x14ac:dyDescent="0.25">
      <c r="A65" s="71" t="s">
        <v>2</v>
      </c>
      <c r="B65" s="71" t="s">
        <v>3</v>
      </c>
      <c r="C65" s="300" t="s">
        <v>200</v>
      </c>
      <c r="D65" s="108" t="s">
        <v>52</v>
      </c>
      <c r="E65" s="93" t="s">
        <v>111</v>
      </c>
      <c r="F65" s="244" t="s">
        <v>72</v>
      </c>
    </row>
    <row r="66" spans="1:6" ht="33.75" customHeight="1" x14ac:dyDescent="0.25">
      <c r="A66" s="744" t="s">
        <v>81</v>
      </c>
      <c r="B66" s="59" t="s">
        <v>122</v>
      </c>
      <c r="C66" s="720">
        <v>5500</v>
      </c>
      <c r="D66" s="178">
        <v>2</v>
      </c>
      <c r="E66" s="85" t="s">
        <v>76</v>
      </c>
      <c r="F66" s="714" t="s">
        <v>163</v>
      </c>
    </row>
    <row r="67" spans="1:6" ht="17.25" customHeight="1" x14ac:dyDescent="0.25">
      <c r="A67" s="748"/>
      <c r="B67" s="59" t="s">
        <v>113</v>
      </c>
      <c r="C67" s="721"/>
      <c r="D67" s="178">
        <v>21</v>
      </c>
      <c r="E67" s="85" t="s">
        <v>75</v>
      </c>
      <c r="F67" s="715"/>
    </row>
    <row r="68" spans="1:6" ht="26.25" customHeight="1" x14ac:dyDescent="0.25">
      <c r="A68" s="748"/>
      <c r="B68" s="59" t="s">
        <v>122</v>
      </c>
      <c r="C68" s="721"/>
      <c r="D68" s="179">
        <v>4</v>
      </c>
      <c r="E68" s="85" t="s">
        <v>77</v>
      </c>
      <c r="F68" s="714" t="s">
        <v>164</v>
      </c>
    </row>
    <row r="69" spans="1:6" ht="22.5" customHeight="1" x14ac:dyDescent="0.25">
      <c r="A69" s="745"/>
      <c r="B69" s="59" t="s">
        <v>113</v>
      </c>
      <c r="C69" s="722"/>
      <c r="D69" s="179">
        <v>6</v>
      </c>
      <c r="E69" s="85" t="s">
        <v>78</v>
      </c>
      <c r="F69" s="715"/>
    </row>
    <row r="70" spans="1:6" ht="27.75" customHeight="1" x14ac:dyDescent="0.25">
      <c r="A70" s="195" t="s">
        <v>97</v>
      </c>
      <c r="B70" s="113" t="s">
        <v>122</v>
      </c>
      <c r="C70" s="376">
        <v>6500</v>
      </c>
      <c r="D70" s="179">
        <v>2</v>
      </c>
      <c r="E70" s="85" t="s">
        <v>79</v>
      </c>
      <c r="F70" s="188" t="s">
        <v>165</v>
      </c>
    </row>
    <row r="71" spans="1:6" ht="13.5" customHeight="1" x14ac:dyDescent="0.25">
      <c r="A71" s="183" t="s">
        <v>10</v>
      </c>
      <c r="B71" s="189"/>
      <c r="C71" s="363">
        <v>1400</v>
      </c>
      <c r="D71" s="236"/>
      <c r="E71" s="323"/>
      <c r="F71" s="249"/>
    </row>
    <row r="72" spans="1:6" ht="13.5" customHeight="1" x14ac:dyDescent="0.25">
      <c r="A72" s="313" t="s">
        <v>70</v>
      </c>
      <c r="B72" s="324"/>
      <c r="C72" s="366">
        <v>300</v>
      </c>
      <c r="D72" s="236"/>
      <c r="E72" s="236"/>
      <c r="F72" s="249"/>
    </row>
    <row r="73" spans="1:6" ht="13.5" customHeight="1" x14ac:dyDescent="0.25">
      <c r="A73" s="704" t="s">
        <v>89</v>
      </c>
      <c r="B73" s="705"/>
      <c r="C73" s="377"/>
      <c r="D73" s="120">
        <f>SUM(D66:D72)</f>
        <v>35</v>
      </c>
      <c r="E73" s="120"/>
      <c r="F73" s="121"/>
    </row>
    <row r="74" spans="1:6" ht="13.5" customHeight="1" x14ac:dyDescent="0.25">
      <c r="A74" s="733" t="s">
        <v>30</v>
      </c>
      <c r="B74" s="733"/>
      <c r="C74" s="378"/>
      <c r="D74" s="104"/>
      <c r="E74" s="104"/>
      <c r="F74" s="243"/>
    </row>
    <row r="75" spans="1:6" ht="33.75" customHeight="1" x14ac:dyDescent="0.25">
      <c r="A75" s="461" t="s">
        <v>2</v>
      </c>
      <c r="B75" s="461" t="s">
        <v>3</v>
      </c>
      <c r="C75" s="462" t="s">
        <v>200</v>
      </c>
      <c r="D75" s="463" t="s">
        <v>52</v>
      </c>
      <c r="E75" s="93" t="s">
        <v>111</v>
      </c>
      <c r="F75" s="244" t="s">
        <v>72</v>
      </c>
    </row>
    <row r="76" spans="1:6" s="292" customFormat="1" ht="40.5" customHeight="1" x14ac:dyDescent="0.25">
      <c r="A76" s="440" t="s">
        <v>216</v>
      </c>
      <c r="B76" s="440" t="s">
        <v>212</v>
      </c>
      <c r="C76" s="675">
        <v>6500</v>
      </c>
      <c r="D76" s="454">
        <v>19</v>
      </c>
      <c r="E76" s="93"/>
      <c r="F76" s="436"/>
    </row>
    <row r="77" spans="1:6" ht="25.5" x14ac:dyDescent="0.25">
      <c r="A77" s="746" t="s">
        <v>213</v>
      </c>
      <c r="B77" s="716" t="s">
        <v>214</v>
      </c>
      <c r="C77" s="720">
        <v>8500</v>
      </c>
      <c r="D77" s="718">
        <v>7</v>
      </c>
      <c r="E77" s="250" t="s">
        <v>125</v>
      </c>
      <c r="F77" s="712" t="s">
        <v>166</v>
      </c>
    </row>
    <row r="78" spans="1:6" x14ac:dyDescent="0.25">
      <c r="A78" s="747"/>
      <c r="B78" s="717"/>
      <c r="C78" s="722"/>
      <c r="D78" s="719"/>
      <c r="E78" s="250" t="s">
        <v>126</v>
      </c>
      <c r="F78" s="713"/>
    </row>
    <row r="79" spans="1:6" s="292" customFormat="1" ht="35.25" customHeight="1" x14ac:dyDescent="0.25">
      <c r="A79" s="441" t="s">
        <v>218</v>
      </c>
      <c r="B79" s="456" t="s">
        <v>211</v>
      </c>
      <c r="C79" s="664">
        <v>8000</v>
      </c>
      <c r="D79" s="457">
        <v>1</v>
      </c>
      <c r="E79" s="250"/>
      <c r="F79" s="434"/>
    </row>
    <row r="80" spans="1:6" s="393" customFormat="1" ht="36.75" customHeight="1" x14ac:dyDescent="0.25">
      <c r="A80" s="441" t="s">
        <v>217</v>
      </c>
      <c r="B80" s="458" t="s">
        <v>122</v>
      </c>
      <c r="C80" s="466">
        <v>6000</v>
      </c>
      <c r="D80" s="459">
        <v>3</v>
      </c>
      <c r="E80" s="250"/>
      <c r="F80" s="392"/>
    </row>
    <row r="81" spans="1:6" ht="45" customHeight="1" x14ac:dyDescent="0.25">
      <c r="A81" s="438" t="s">
        <v>210</v>
      </c>
      <c r="B81" s="460" t="s">
        <v>215</v>
      </c>
      <c r="C81" s="376">
        <v>7500</v>
      </c>
      <c r="D81" s="437">
        <v>8</v>
      </c>
      <c r="E81" s="345" t="s">
        <v>82</v>
      </c>
      <c r="F81" s="87" t="s">
        <v>167</v>
      </c>
    </row>
    <row r="82" spans="1:6" ht="45" customHeight="1" x14ac:dyDescent="0.25">
      <c r="A82" s="440" t="s">
        <v>209</v>
      </c>
      <c r="B82" s="456" t="s">
        <v>211</v>
      </c>
      <c r="C82" s="466">
        <v>11000</v>
      </c>
      <c r="D82" s="459">
        <v>9</v>
      </c>
      <c r="E82" s="325" t="s">
        <v>96</v>
      </c>
      <c r="F82" s="433" t="s">
        <v>168</v>
      </c>
    </row>
    <row r="83" spans="1:6" x14ac:dyDescent="0.25">
      <c r="A83" s="438" t="s">
        <v>10</v>
      </c>
      <c r="B83" s="186"/>
      <c r="C83" s="376">
        <v>1400</v>
      </c>
      <c r="D83" s="178"/>
      <c r="E83" s="326"/>
      <c r="F83" s="246"/>
    </row>
    <row r="84" spans="1:6" s="292" customFormat="1" x14ac:dyDescent="0.25">
      <c r="A84" s="437" t="s">
        <v>70</v>
      </c>
      <c r="B84" s="437"/>
      <c r="C84" s="385">
        <v>300</v>
      </c>
      <c r="D84" s="178"/>
      <c r="E84" s="326"/>
      <c r="F84" s="246"/>
    </row>
    <row r="85" spans="1:6" x14ac:dyDescent="0.25">
      <c r="A85" s="749" t="s">
        <v>90</v>
      </c>
      <c r="B85" s="749"/>
      <c r="C85" s="439"/>
      <c r="D85" s="272">
        <v>47</v>
      </c>
      <c r="E85" s="326"/>
      <c r="F85" s="245"/>
    </row>
    <row r="86" spans="1:6" hidden="1" x14ac:dyDescent="0.25">
      <c r="A86" s="163"/>
      <c r="B86" s="122"/>
      <c r="C86" s="379"/>
      <c r="D86" s="112">
        <f>SUM(D76:D85)</f>
        <v>94</v>
      </c>
      <c r="E86" s="99"/>
      <c r="F86" s="251"/>
    </row>
    <row r="87" spans="1:6" ht="18.75" hidden="1" customHeight="1" x14ac:dyDescent="0.25">
      <c r="A87" s="743" t="s">
        <v>71</v>
      </c>
      <c r="B87" s="743"/>
      <c r="C87" s="386"/>
      <c r="D87" s="111"/>
      <c r="E87" s="91"/>
      <c r="F87" s="243"/>
    </row>
    <row r="88" spans="1:6" ht="25.5" hidden="1" customHeight="1" x14ac:dyDescent="0.25">
      <c r="A88" s="71" t="s">
        <v>2</v>
      </c>
      <c r="B88" s="71" t="s">
        <v>3</v>
      </c>
      <c r="C88" s="300" t="s">
        <v>200</v>
      </c>
      <c r="D88" s="108" t="s">
        <v>52</v>
      </c>
      <c r="E88" s="93" t="s">
        <v>111</v>
      </c>
      <c r="F88" s="244" t="s">
        <v>72</v>
      </c>
    </row>
    <row r="89" spans="1:6" ht="25.5" hidden="1" customHeight="1" x14ac:dyDescent="0.25">
      <c r="A89" s="185" t="s">
        <v>101</v>
      </c>
      <c r="B89" s="113" t="s">
        <v>113</v>
      </c>
      <c r="C89" s="380" t="s">
        <v>53</v>
      </c>
      <c r="D89" s="126">
        <v>2</v>
      </c>
      <c r="E89" s="252" t="s">
        <v>108</v>
      </c>
      <c r="F89" s="107" t="s">
        <v>169</v>
      </c>
    </row>
    <row r="90" spans="1:6" ht="25.5" hidden="1" customHeight="1" x14ac:dyDescent="0.25">
      <c r="A90" s="185" t="s">
        <v>107</v>
      </c>
      <c r="B90" s="184" t="s">
        <v>123</v>
      </c>
      <c r="C90" s="380" t="s">
        <v>53</v>
      </c>
      <c r="D90" s="309">
        <v>3</v>
      </c>
      <c r="E90" s="253" t="s">
        <v>146</v>
      </c>
      <c r="F90" s="137" t="s">
        <v>170</v>
      </c>
    </row>
    <row r="91" spans="1:6" ht="25.5" hidden="1" customHeight="1" x14ac:dyDescent="0.25">
      <c r="A91" s="185" t="s">
        <v>73</v>
      </c>
      <c r="B91" s="113" t="s">
        <v>113</v>
      </c>
      <c r="C91" s="381" t="s">
        <v>53</v>
      </c>
      <c r="D91" s="187">
        <v>11</v>
      </c>
      <c r="E91" s="200" t="s">
        <v>109</v>
      </c>
      <c r="F91" s="127" t="s">
        <v>179</v>
      </c>
    </row>
    <row r="92" spans="1:6" ht="25.5" hidden="1" customHeight="1" x14ac:dyDescent="0.25">
      <c r="A92" s="185" t="s">
        <v>91</v>
      </c>
      <c r="B92" s="183" t="s">
        <v>129</v>
      </c>
      <c r="C92" s="381" t="s">
        <v>53</v>
      </c>
      <c r="D92" s="187">
        <v>7</v>
      </c>
      <c r="E92" s="200" t="s">
        <v>106</v>
      </c>
      <c r="F92" s="127" t="s">
        <v>180</v>
      </c>
    </row>
    <row r="93" spans="1:6" ht="25.5" hidden="1" customHeight="1" x14ac:dyDescent="0.25">
      <c r="A93" s="185" t="s">
        <v>102</v>
      </c>
      <c r="B93" s="184" t="s">
        <v>123</v>
      </c>
      <c r="C93" s="381" t="s">
        <v>53</v>
      </c>
      <c r="D93" s="187">
        <v>11</v>
      </c>
      <c r="E93" s="200" t="s">
        <v>105</v>
      </c>
      <c r="F93" s="127" t="s">
        <v>181</v>
      </c>
    </row>
    <row r="94" spans="1:6" hidden="1" x14ac:dyDescent="0.25">
      <c r="A94" s="729" t="s">
        <v>89</v>
      </c>
      <c r="B94" s="729"/>
      <c r="C94" s="382"/>
      <c r="D94" s="132">
        <f>SUM(D89:D93)</f>
        <v>34</v>
      </c>
      <c r="E94" s="133"/>
      <c r="F94" s="134"/>
    </row>
    <row r="95" spans="1:6" hidden="1" x14ac:dyDescent="0.25">
      <c r="A95" s="128"/>
      <c r="B95" s="60"/>
      <c r="C95" s="383"/>
      <c r="D95" s="129"/>
      <c r="E95" s="130"/>
      <c r="F95" s="131"/>
    </row>
    <row r="96" spans="1:6" hidden="1" x14ac:dyDescent="0.25">
      <c r="A96" s="74"/>
      <c r="B96" s="60"/>
      <c r="C96" s="383"/>
      <c r="D96" s="109"/>
      <c r="E96" s="105"/>
      <c r="F96" s="251"/>
    </row>
    <row r="97" spans="1:6" x14ac:dyDescent="0.25">
      <c r="A97" s="192" t="s">
        <v>68</v>
      </c>
      <c r="B97" s="57"/>
      <c r="C97" s="386"/>
      <c r="D97" s="111"/>
      <c r="E97" s="91"/>
      <c r="F97" s="243"/>
    </row>
    <row r="98" spans="1:6" ht="22.15" customHeight="1" x14ac:dyDescent="0.25">
      <c r="A98" s="193" t="s">
        <v>2</v>
      </c>
      <c r="B98" s="75" t="s">
        <v>3</v>
      </c>
      <c r="C98" s="300" t="s">
        <v>200</v>
      </c>
      <c r="D98" s="110" t="s">
        <v>52</v>
      </c>
      <c r="E98" s="93" t="s">
        <v>111</v>
      </c>
      <c r="F98" s="254" t="s">
        <v>72</v>
      </c>
    </row>
    <row r="99" spans="1:6" ht="33.75" customHeight="1" x14ac:dyDescent="0.25">
      <c r="A99" s="194" t="s">
        <v>101</v>
      </c>
      <c r="B99" s="137" t="s">
        <v>122</v>
      </c>
      <c r="C99" s="515">
        <v>6500</v>
      </c>
      <c r="D99" s="127">
        <v>15</v>
      </c>
      <c r="E99" s="127" t="s">
        <v>130</v>
      </c>
      <c r="F99" s="127" t="s">
        <v>171</v>
      </c>
    </row>
    <row r="100" spans="1:6" ht="29.25" customHeight="1" x14ac:dyDescent="0.25">
      <c r="A100" s="741" t="s">
        <v>103</v>
      </c>
      <c r="B100" s="137" t="s">
        <v>122</v>
      </c>
      <c r="C100" s="723">
        <v>7000</v>
      </c>
      <c r="D100" s="127">
        <v>8</v>
      </c>
      <c r="E100" s="127" t="s">
        <v>131</v>
      </c>
      <c r="F100" s="710" t="s">
        <v>172</v>
      </c>
    </row>
    <row r="101" spans="1:6" ht="28.5" customHeight="1" x14ac:dyDescent="0.25">
      <c r="A101" s="742"/>
      <c r="B101" s="59" t="s">
        <v>113</v>
      </c>
      <c r="C101" s="724"/>
      <c r="D101" s="127">
        <v>3</v>
      </c>
      <c r="E101" s="127" t="s">
        <v>132</v>
      </c>
      <c r="F101" s="711"/>
    </row>
    <row r="102" spans="1:6" ht="14.25" customHeight="1" x14ac:dyDescent="0.25">
      <c r="A102" s="183" t="s">
        <v>10</v>
      </c>
      <c r="B102" s="127"/>
      <c r="C102" s="376">
        <v>1400</v>
      </c>
      <c r="D102" s="178"/>
      <c r="E102" s="125"/>
      <c r="F102" s="255"/>
    </row>
    <row r="103" spans="1:6" x14ac:dyDescent="0.25">
      <c r="A103" s="313" t="s">
        <v>70</v>
      </c>
      <c r="B103" s="314"/>
      <c r="C103" s="366">
        <v>300</v>
      </c>
      <c r="D103" s="315"/>
      <c r="E103" s="96"/>
      <c r="F103" s="246"/>
    </row>
    <row r="104" spans="1:6" x14ac:dyDescent="0.25">
      <c r="A104" s="704" t="s">
        <v>90</v>
      </c>
      <c r="B104" s="705"/>
      <c r="C104" s="377"/>
      <c r="D104" s="123">
        <v>26</v>
      </c>
      <c r="E104" s="123"/>
      <c r="F104" s="124"/>
    </row>
    <row r="105" spans="1:6" x14ac:dyDescent="0.25">
      <c r="A105" s="79"/>
      <c r="B105" s="80"/>
      <c r="C105" s="384"/>
      <c r="D105" s="102"/>
      <c r="E105" s="102"/>
      <c r="F105" s="248"/>
    </row>
    <row r="106" spans="1:6" x14ac:dyDescent="0.25">
      <c r="A106" s="192" t="s">
        <v>69</v>
      </c>
      <c r="B106" s="57"/>
      <c r="C106" s="386"/>
      <c r="D106" s="111"/>
      <c r="E106" s="91"/>
      <c r="F106" s="243"/>
    </row>
    <row r="107" spans="1:6" ht="24.6" customHeight="1" x14ac:dyDescent="0.25">
      <c r="A107" s="193" t="s">
        <v>2</v>
      </c>
      <c r="B107" s="76" t="s">
        <v>3</v>
      </c>
      <c r="C107" s="300" t="s">
        <v>200</v>
      </c>
      <c r="D107" s="110" t="s">
        <v>52</v>
      </c>
      <c r="E107" s="93" t="s">
        <v>111</v>
      </c>
      <c r="F107" s="254" t="s">
        <v>72</v>
      </c>
    </row>
    <row r="108" spans="1:6" ht="38.25" customHeight="1" x14ac:dyDescent="0.25">
      <c r="A108" s="195" t="s">
        <v>104</v>
      </c>
      <c r="B108" s="198" t="s">
        <v>139</v>
      </c>
      <c r="C108" s="674">
        <v>11000</v>
      </c>
      <c r="D108" s="127">
        <v>10</v>
      </c>
      <c r="E108" s="107" t="s">
        <v>84</v>
      </c>
      <c r="F108" s="127" t="s">
        <v>173</v>
      </c>
    </row>
    <row r="109" spans="1:6" ht="38.25" customHeight="1" x14ac:dyDescent="0.25">
      <c r="A109" s="195" t="s">
        <v>101</v>
      </c>
      <c r="B109" s="113" t="s">
        <v>113</v>
      </c>
      <c r="C109" s="673">
        <v>6000</v>
      </c>
      <c r="D109" s="127">
        <v>6</v>
      </c>
      <c r="E109" s="107" t="s">
        <v>83</v>
      </c>
      <c r="F109" s="127" t="s">
        <v>174</v>
      </c>
    </row>
    <row r="110" spans="1:6" s="292" customFormat="1" ht="38.25" customHeight="1" x14ac:dyDescent="0.25">
      <c r="A110" s="348" t="s">
        <v>235</v>
      </c>
      <c r="B110" s="266" t="s">
        <v>262</v>
      </c>
      <c r="C110" s="671">
        <v>5000</v>
      </c>
      <c r="D110" s="266">
        <v>6</v>
      </c>
      <c r="E110" s="266"/>
      <c r="F110" s="127"/>
    </row>
    <row r="111" spans="1:6" ht="15" customHeight="1" x14ac:dyDescent="0.25">
      <c r="A111" s="183" t="s">
        <v>10</v>
      </c>
      <c r="B111" s="327"/>
      <c r="C111" s="363">
        <v>1400</v>
      </c>
      <c r="D111" s="326"/>
      <c r="E111" s="326"/>
      <c r="F111" s="77"/>
    </row>
    <row r="112" spans="1:6" ht="21" customHeight="1" x14ac:dyDescent="0.25">
      <c r="A112" s="314" t="s">
        <v>70</v>
      </c>
      <c r="B112" s="327"/>
      <c r="C112" s="366">
        <v>300</v>
      </c>
      <c r="D112" s="315"/>
      <c r="E112" s="315"/>
      <c r="F112" s="77"/>
    </row>
    <row r="113" spans="1:6" x14ac:dyDescent="0.25">
      <c r="A113" s="704" t="s">
        <v>90</v>
      </c>
      <c r="B113" s="705"/>
      <c r="C113" s="377"/>
      <c r="D113" s="123">
        <v>16</v>
      </c>
      <c r="E113" s="123"/>
      <c r="F113" s="124"/>
    </row>
    <row r="114" spans="1:6" x14ac:dyDescent="0.25">
      <c r="A114" s="196"/>
      <c r="B114" s="57"/>
      <c r="C114" s="386"/>
      <c r="D114" s="91"/>
      <c r="E114" s="91"/>
      <c r="F114" s="243"/>
    </row>
    <row r="115" spans="1:6" x14ac:dyDescent="0.25">
      <c r="A115" s="256"/>
      <c r="B115" s="257"/>
      <c r="C115" s="387"/>
      <c r="D115" s="259"/>
      <c r="E115" s="259"/>
      <c r="F115" s="243"/>
    </row>
    <row r="117" spans="1:6" x14ac:dyDescent="0.25">
      <c r="A117" s="192" t="s">
        <v>247</v>
      </c>
      <c r="B117" s="57"/>
      <c r="C117" s="386"/>
      <c r="D117" s="111"/>
      <c r="E117" s="91"/>
      <c r="F117" s="243"/>
    </row>
    <row r="118" spans="1:6" x14ac:dyDescent="0.25">
      <c r="A118" s="193" t="s">
        <v>2</v>
      </c>
      <c r="B118" s="76" t="s">
        <v>3</v>
      </c>
      <c r="C118" s="300" t="s">
        <v>200</v>
      </c>
      <c r="D118" s="110" t="s">
        <v>52</v>
      </c>
      <c r="E118" s="93" t="s">
        <v>111</v>
      </c>
      <c r="F118" s="254" t="s">
        <v>72</v>
      </c>
    </row>
    <row r="119" spans="1:6" ht="96" x14ac:dyDescent="0.25">
      <c r="A119" s="636" t="s">
        <v>248</v>
      </c>
      <c r="B119" s="198" t="s">
        <v>139</v>
      </c>
      <c r="C119" s="385">
        <v>10000</v>
      </c>
      <c r="D119" s="127">
        <v>1</v>
      </c>
      <c r="E119" s="107"/>
      <c r="F119" s="127" t="s">
        <v>251</v>
      </c>
    </row>
    <row r="120" spans="1:6" s="292" customFormat="1" ht="96" x14ac:dyDescent="0.25">
      <c r="A120" s="636" t="s">
        <v>249</v>
      </c>
      <c r="B120" s="198" t="s">
        <v>139</v>
      </c>
      <c r="C120" s="385">
        <v>10000</v>
      </c>
      <c r="D120" s="127">
        <v>1</v>
      </c>
      <c r="E120" s="107"/>
      <c r="F120" s="127" t="s">
        <v>259</v>
      </c>
    </row>
    <row r="121" spans="1:6" s="292" customFormat="1" ht="96" x14ac:dyDescent="0.25">
      <c r="A121" s="636" t="s">
        <v>250</v>
      </c>
      <c r="B121" s="198" t="s">
        <v>253</v>
      </c>
      <c r="C121" s="385">
        <v>8000</v>
      </c>
      <c r="D121" s="127">
        <v>1</v>
      </c>
      <c r="E121" s="107"/>
      <c r="F121" s="127" t="s">
        <v>260</v>
      </c>
    </row>
    <row r="122" spans="1:6" s="292" customFormat="1" ht="84" x14ac:dyDescent="0.25">
      <c r="A122" s="636" t="s">
        <v>252</v>
      </c>
      <c r="B122" s="113" t="s">
        <v>254</v>
      </c>
      <c r="C122" s="385">
        <v>5500</v>
      </c>
      <c r="D122" s="127">
        <v>1</v>
      </c>
      <c r="E122" s="107"/>
      <c r="F122" s="127" t="s">
        <v>255</v>
      </c>
    </row>
    <row r="123" spans="1:6" ht="84" x14ac:dyDescent="0.25">
      <c r="A123" s="636" t="s">
        <v>256</v>
      </c>
      <c r="B123" s="113" t="s">
        <v>113</v>
      </c>
      <c r="C123" s="366">
        <v>4000</v>
      </c>
      <c r="D123" s="127">
        <v>1</v>
      </c>
      <c r="E123" s="107"/>
      <c r="F123" s="127" t="s">
        <v>257</v>
      </c>
    </row>
    <row r="124" spans="1:6" ht="84" x14ac:dyDescent="0.25">
      <c r="A124" s="655" t="s">
        <v>258</v>
      </c>
      <c r="B124" s="113" t="s">
        <v>113</v>
      </c>
      <c r="C124" s="525">
        <v>4000</v>
      </c>
      <c r="D124" s="189">
        <v>1</v>
      </c>
      <c r="E124" s="113"/>
      <c r="F124" s="127" t="s">
        <v>261</v>
      </c>
    </row>
    <row r="125" spans="1:6" x14ac:dyDescent="0.25">
      <c r="A125" s="183" t="s">
        <v>10</v>
      </c>
      <c r="B125" s="327"/>
      <c r="C125" s="363">
        <v>1400</v>
      </c>
      <c r="D125" s="326"/>
      <c r="E125" s="326"/>
      <c r="F125" s="77"/>
    </row>
    <row r="126" spans="1:6" x14ac:dyDescent="0.25">
      <c r="A126" s="314" t="s">
        <v>70</v>
      </c>
      <c r="B126" s="327"/>
      <c r="C126" s="366">
        <v>300</v>
      </c>
      <c r="D126" s="315"/>
      <c r="E126" s="315"/>
      <c r="F126" s="77"/>
    </row>
    <row r="127" spans="1:6" x14ac:dyDescent="0.25">
      <c r="A127" s="704" t="s">
        <v>90</v>
      </c>
      <c r="B127" s="705"/>
      <c r="C127" s="377"/>
      <c r="D127" s="123">
        <v>6</v>
      </c>
      <c r="E127" s="123"/>
      <c r="F127" s="124"/>
    </row>
  </sheetData>
  <mergeCells count="43">
    <mergeCell ref="A100:A101"/>
    <mergeCell ref="A87:B87"/>
    <mergeCell ref="A58:A59"/>
    <mergeCell ref="A77:A78"/>
    <mergeCell ref="A66:A69"/>
    <mergeCell ref="A85:B85"/>
    <mergeCell ref="A11:B11"/>
    <mergeCell ref="A15:B15"/>
    <mergeCell ref="A21:B21"/>
    <mergeCell ref="A33:B33"/>
    <mergeCell ref="A25:A26"/>
    <mergeCell ref="A43:A44"/>
    <mergeCell ref="A113:B113"/>
    <mergeCell ref="A94:B94"/>
    <mergeCell ref="A48:B48"/>
    <mergeCell ref="A14:B14"/>
    <mergeCell ref="A20:B20"/>
    <mergeCell ref="A32:B32"/>
    <mergeCell ref="A39:B39"/>
    <mergeCell ref="A74:B74"/>
    <mergeCell ref="A64:B64"/>
    <mergeCell ref="A56:B56"/>
    <mergeCell ref="A49:B49"/>
    <mergeCell ref="A55:B55"/>
    <mergeCell ref="A62:B62"/>
    <mergeCell ref="A40:B40"/>
    <mergeCell ref="A104:B104"/>
    <mergeCell ref="A127:B127"/>
    <mergeCell ref="A1:A9"/>
    <mergeCell ref="F25:F26"/>
    <mergeCell ref="F100:F101"/>
    <mergeCell ref="F77:F78"/>
    <mergeCell ref="F68:F69"/>
    <mergeCell ref="F66:F67"/>
    <mergeCell ref="F43:F44"/>
    <mergeCell ref="F58:F59"/>
    <mergeCell ref="B77:B78"/>
    <mergeCell ref="D77:D78"/>
    <mergeCell ref="C66:C69"/>
    <mergeCell ref="C100:C101"/>
    <mergeCell ref="C58:C59"/>
    <mergeCell ref="C77:C78"/>
    <mergeCell ref="A73:B73"/>
  </mergeCells>
  <pageMargins left="0.25" right="0.25" top="0.75" bottom="0.75" header="0.3" footer="0.3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66"/>
  <sheetViews>
    <sheetView topLeftCell="A4" workbookViewId="0">
      <selection activeCell="A21" sqref="A21:C21"/>
    </sheetView>
  </sheetViews>
  <sheetFormatPr defaultRowHeight="15" x14ac:dyDescent="0.25"/>
  <cols>
    <col min="1" max="1" width="19" customWidth="1"/>
    <col min="2" max="2" width="43.42578125" customWidth="1"/>
    <col min="3" max="3" width="26.28515625" style="292" customWidth="1"/>
    <col min="4" max="4" width="10.5703125" customWidth="1"/>
    <col min="5" max="5" width="12" customWidth="1"/>
  </cols>
  <sheetData>
    <row r="1" spans="1:4" ht="16.5" thickBot="1" x14ac:dyDescent="0.3">
      <c r="A1" s="775" t="s">
        <v>230</v>
      </c>
      <c r="B1" s="355" t="s">
        <v>199</v>
      </c>
      <c r="C1" s="531" t="s">
        <v>236</v>
      </c>
      <c r="D1" s="269"/>
    </row>
    <row r="2" spans="1:4" ht="16.5" thickBot="1" x14ac:dyDescent="0.3">
      <c r="A2" s="776"/>
      <c r="B2" s="356">
        <v>43836</v>
      </c>
      <c r="C2" s="532">
        <v>43837</v>
      </c>
      <c r="D2" s="269"/>
    </row>
    <row r="3" spans="1:4" x14ac:dyDescent="0.25">
      <c r="A3" s="765" t="s">
        <v>1</v>
      </c>
      <c r="B3" s="766"/>
      <c r="C3" s="766"/>
      <c r="D3" s="766"/>
    </row>
    <row r="4" spans="1:4" ht="24" x14ac:dyDescent="0.25">
      <c r="A4" s="71" t="s">
        <v>2</v>
      </c>
      <c r="B4" s="71" t="s">
        <v>3</v>
      </c>
      <c r="C4" s="71" t="s">
        <v>231</v>
      </c>
      <c r="D4" s="270" t="s">
        <v>52</v>
      </c>
    </row>
    <row r="5" spans="1:4" x14ac:dyDescent="0.25">
      <c r="A5" s="183" t="s">
        <v>81</v>
      </c>
      <c r="B5" s="113" t="s">
        <v>113</v>
      </c>
      <c r="C5" s="334">
        <v>8500</v>
      </c>
      <c r="D5" s="271">
        <v>5</v>
      </c>
    </row>
    <row r="6" spans="1:4" x14ac:dyDescent="0.25">
      <c r="A6" s="496" t="s">
        <v>89</v>
      </c>
      <c r="B6" s="497"/>
      <c r="C6" s="498">
        <f>SUM(C5*D5)</f>
        <v>42500</v>
      </c>
      <c r="D6" s="272">
        <v>5</v>
      </c>
    </row>
    <row r="7" spans="1:4" x14ac:dyDescent="0.25">
      <c r="A7" s="739" t="s">
        <v>8</v>
      </c>
      <c r="B7" s="734"/>
      <c r="C7" s="486"/>
      <c r="D7" s="273"/>
    </row>
    <row r="8" spans="1:4" ht="24" x14ac:dyDescent="0.25">
      <c r="A8" s="71" t="s">
        <v>2</v>
      </c>
      <c r="B8" s="71" t="s">
        <v>3</v>
      </c>
      <c r="C8" s="71" t="s">
        <v>231</v>
      </c>
      <c r="D8" s="270" t="s">
        <v>52</v>
      </c>
    </row>
    <row r="9" spans="1:4" ht="24" x14ac:dyDescent="0.25">
      <c r="A9" s="183" t="s">
        <v>81</v>
      </c>
      <c r="B9" s="184" t="s">
        <v>112</v>
      </c>
      <c r="C9" s="487">
        <v>8500</v>
      </c>
      <c r="D9" s="274">
        <v>8</v>
      </c>
    </row>
    <row r="10" spans="1:4" x14ac:dyDescent="0.25">
      <c r="A10" s="61" t="s">
        <v>10</v>
      </c>
      <c r="B10" s="62"/>
      <c r="C10" s="487">
        <v>2000</v>
      </c>
      <c r="D10" s="274"/>
    </row>
    <row r="11" spans="1:4" x14ac:dyDescent="0.25">
      <c r="A11" s="156" t="s">
        <v>70</v>
      </c>
      <c r="B11" s="155"/>
      <c r="C11" s="157"/>
      <c r="D11" s="275"/>
    </row>
    <row r="12" spans="1:4" x14ac:dyDescent="0.25">
      <c r="A12" s="496" t="s">
        <v>89</v>
      </c>
      <c r="B12" s="497"/>
      <c r="C12" s="498">
        <f>SUM(C9*D9)</f>
        <v>68000</v>
      </c>
      <c r="D12" s="272">
        <v>8</v>
      </c>
    </row>
    <row r="13" spans="1:4" x14ac:dyDescent="0.25">
      <c r="A13" s="739" t="s">
        <v>11</v>
      </c>
      <c r="B13" s="734"/>
      <c r="C13" s="486"/>
      <c r="D13" s="273"/>
    </row>
    <row r="14" spans="1:4" ht="24" x14ac:dyDescent="0.25">
      <c r="A14" s="71" t="s">
        <v>2</v>
      </c>
      <c r="B14" s="71" t="s">
        <v>3</v>
      </c>
      <c r="C14" s="71" t="s">
        <v>231</v>
      </c>
      <c r="D14" s="270" t="s">
        <v>52</v>
      </c>
    </row>
    <row r="15" spans="1:4" ht="24" x14ac:dyDescent="0.25">
      <c r="A15" s="183" t="s">
        <v>81</v>
      </c>
      <c r="B15" s="311" t="s">
        <v>114</v>
      </c>
      <c r="C15" s="488">
        <v>7000</v>
      </c>
      <c r="D15" s="276">
        <v>13</v>
      </c>
    </row>
    <row r="16" spans="1:4" ht="24" x14ac:dyDescent="0.25">
      <c r="A16" s="467" t="s">
        <v>143</v>
      </c>
      <c r="B16" s="62" t="s">
        <v>144</v>
      </c>
      <c r="C16" s="489">
        <v>8500</v>
      </c>
      <c r="D16" s="276">
        <v>6</v>
      </c>
    </row>
    <row r="17" spans="1:4" ht="24" x14ac:dyDescent="0.25">
      <c r="A17" s="741" t="s">
        <v>95</v>
      </c>
      <c r="B17" s="311" t="s">
        <v>115</v>
      </c>
      <c r="C17" s="334">
        <v>10000</v>
      </c>
      <c r="D17" s="335">
        <v>1</v>
      </c>
    </row>
    <row r="18" spans="1:4" ht="24" x14ac:dyDescent="0.25">
      <c r="A18" s="780"/>
      <c r="B18" s="311" t="s">
        <v>116</v>
      </c>
      <c r="C18" s="334">
        <v>10000</v>
      </c>
      <c r="D18" s="335">
        <v>1</v>
      </c>
    </row>
    <row r="19" spans="1:4" ht="24" x14ac:dyDescent="0.25">
      <c r="A19" s="469" t="s">
        <v>118</v>
      </c>
      <c r="B19" s="311" t="s">
        <v>117</v>
      </c>
      <c r="C19" s="334">
        <v>12000</v>
      </c>
      <c r="D19" s="186">
        <v>2</v>
      </c>
    </row>
    <row r="20" spans="1:4" ht="24" x14ac:dyDescent="0.25">
      <c r="A20" s="348" t="s">
        <v>147</v>
      </c>
      <c r="B20" s="331" t="s">
        <v>197</v>
      </c>
      <c r="C20" s="353">
        <v>7500</v>
      </c>
      <c r="D20" s="354">
        <v>8</v>
      </c>
    </row>
    <row r="21" spans="1:4" s="292" customFormat="1" ht="24" x14ac:dyDescent="0.25">
      <c r="A21" s="698" t="s">
        <v>268</v>
      </c>
      <c r="B21" s="699" t="s">
        <v>197</v>
      </c>
      <c r="C21" s="701">
        <v>6000</v>
      </c>
      <c r="D21" s="354"/>
    </row>
    <row r="22" spans="1:4" x14ac:dyDescent="0.25">
      <c r="A22" s="61" t="s">
        <v>10</v>
      </c>
      <c r="B22" s="62"/>
      <c r="C22" s="65">
        <v>2000</v>
      </c>
      <c r="D22" s="179"/>
    </row>
    <row r="23" spans="1:4" x14ac:dyDescent="0.25">
      <c r="A23" s="156" t="s">
        <v>70</v>
      </c>
      <c r="B23" s="155"/>
      <c r="C23" s="157"/>
      <c r="D23" s="275"/>
    </row>
    <row r="24" spans="1:4" x14ac:dyDescent="0.25">
      <c r="A24" s="496" t="s">
        <v>89</v>
      </c>
      <c r="B24" s="497"/>
      <c r="C24" s="498">
        <f>SUM(C15*D15+C16*D16+C17*D17+C18*D18+C19*D19+C20*D20)</f>
        <v>246000</v>
      </c>
      <c r="D24" s="277">
        <f>SUM(D15:D23)</f>
        <v>31</v>
      </c>
    </row>
    <row r="25" spans="1:4" x14ac:dyDescent="0.25">
      <c r="A25" s="739" t="s">
        <v>232</v>
      </c>
      <c r="B25" s="734"/>
      <c r="C25" s="486"/>
      <c r="D25" s="278"/>
    </row>
    <row r="26" spans="1:4" ht="24" x14ac:dyDescent="0.25">
      <c r="A26" s="71" t="s">
        <v>2</v>
      </c>
      <c r="B26" s="71" t="s">
        <v>3</v>
      </c>
      <c r="C26" s="71" t="s">
        <v>231</v>
      </c>
      <c r="D26" s="279" t="s">
        <v>52</v>
      </c>
    </row>
    <row r="27" spans="1:4" ht="24" x14ac:dyDescent="0.25">
      <c r="A27" s="183" t="s">
        <v>81</v>
      </c>
      <c r="B27" s="311" t="s">
        <v>119</v>
      </c>
      <c r="C27" s="487">
        <v>9000</v>
      </c>
      <c r="D27" s="280">
        <v>28</v>
      </c>
    </row>
    <row r="28" spans="1:4" ht="24" x14ac:dyDescent="0.25">
      <c r="A28" s="185" t="s">
        <v>95</v>
      </c>
      <c r="B28" s="311" t="s">
        <v>116</v>
      </c>
      <c r="C28" s="490">
        <v>14000</v>
      </c>
      <c r="D28" s="281">
        <v>9</v>
      </c>
    </row>
    <row r="29" spans="1:4" x14ac:dyDescent="0.25">
      <c r="A29" s="64" t="s">
        <v>10</v>
      </c>
      <c r="B29" s="62"/>
      <c r="C29" s="491">
        <v>2000</v>
      </c>
      <c r="D29" s="280"/>
    </row>
    <row r="30" spans="1:4" x14ac:dyDescent="0.25">
      <c r="A30" s="156" t="s">
        <v>70</v>
      </c>
      <c r="B30" s="155"/>
      <c r="C30" s="157"/>
      <c r="D30" s="275"/>
    </row>
    <row r="31" spans="1:4" x14ac:dyDescent="0.25">
      <c r="A31" s="499" t="s">
        <v>89</v>
      </c>
      <c r="B31" s="500"/>
      <c r="C31" s="501">
        <f>SUM(C27*D27+C28*D28)</f>
        <v>378000</v>
      </c>
      <c r="D31" s="277">
        <f>SUM(D27:D30)</f>
        <v>37</v>
      </c>
    </row>
    <row r="32" spans="1:4" x14ac:dyDescent="0.25">
      <c r="A32" s="468"/>
      <c r="B32" s="468"/>
      <c r="C32" s="486"/>
      <c r="D32" s="282"/>
    </row>
    <row r="33" spans="1:4" x14ac:dyDescent="0.25">
      <c r="A33" s="734" t="s">
        <v>20</v>
      </c>
      <c r="B33" s="734"/>
      <c r="C33" s="486"/>
      <c r="D33" s="278"/>
    </row>
    <row r="34" spans="1:4" ht="24" x14ac:dyDescent="0.25">
      <c r="A34" s="71" t="s">
        <v>2</v>
      </c>
      <c r="B34" s="71" t="s">
        <v>3</v>
      </c>
      <c r="C34" s="71" t="s">
        <v>231</v>
      </c>
      <c r="D34" s="279" t="s">
        <v>52</v>
      </c>
    </row>
    <row r="35" spans="1:4" x14ac:dyDescent="0.25">
      <c r="A35" s="183" t="s">
        <v>97</v>
      </c>
      <c r="B35" s="113" t="s">
        <v>122</v>
      </c>
      <c r="C35" s="67">
        <v>9000</v>
      </c>
      <c r="D35" s="283">
        <v>1</v>
      </c>
    </row>
    <row r="36" spans="1:4" x14ac:dyDescent="0.25">
      <c r="A36" s="727" t="s">
        <v>94</v>
      </c>
      <c r="B36" s="113" t="s">
        <v>113</v>
      </c>
      <c r="C36" s="334">
        <v>7000</v>
      </c>
      <c r="D36" s="283">
        <v>20</v>
      </c>
    </row>
    <row r="37" spans="1:4" x14ac:dyDescent="0.25">
      <c r="A37" s="728"/>
      <c r="B37" s="113" t="s">
        <v>122</v>
      </c>
      <c r="C37" s="67">
        <v>7000</v>
      </c>
      <c r="D37" s="283">
        <v>2</v>
      </c>
    </row>
    <row r="38" spans="1:4" ht="24" x14ac:dyDescent="0.25">
      <c r="A38" s="191" t="s">
        <v>95</v>
      </c>
      <c r="B38" s="184" t="s">
        <v>233</v>
      </c>
      <c r="C38" s="336">
        <v>9000</v>
      </c>
      <c r="D38" s="283">
        <v>12</v>
      </c>
    </row>
    <row r="39" spans="1:4" x14ac:dyDescent="0.25">
      <c r="A39" s="64" t="s">
        <v>10</v>
      </c>
      <c r="B39" s="62"/>
      <c r="C39" s="491">
        <v>2000</v>
      </c>
      <c r="D39" s="280"/>
    </row>
    <row r="40" spans="1:4" x14ac:dyDescent="0.25">
      <c r="A40" s="156" t="s">
        <v>70</v>
      </c>
      <c r="B40" s="155"/>
      <c r="C40" s="157"/>
      <c r="D40" s="275"/>
    </row>
    <row r="41" spans="1:4" x14ac:dyDescent="0.25">
      <c r="A41" s="502" t="s">
        <v>89</v>
      </c>
      <c r="B41" s="503"/>
      <c r="C41" s="504">
        <f>SUM(C35*D35+C36*D36+C37*D37+C38*D38)</f>
        <v>271000</v>
      </c>
      <c r="D41" s="284">
        <f>SUM(D35:D40)</f>
        <v>35</v>
      </c>
    </row>
    <row r="42" spans="1:4" x14ac:dyDescent="0.25">
      <c r="A42" s="176"/>
      <c r="B42" s="176"/>
      <c r="C42" s="492"/>
      <c r="D42" s="285"/>
    </row>
    <row r="43" spans="1:4" x14ac:dyDescent="0.25">
      <c r="A43" s="734" t="s">
        <v>25</v>
      </c>
      <c r="B43" s="734"/>
      <c r="C43" s="486"/>
      <c r="D43" s="278"/>
    </row>
    <row r="44" spans="1:4" ht="24" x14ac:dyDescent="0.25">
      <c r="A44" s="71" t="s">
        <v>2</v>
      </c>
      <c r="B44" s="71" t="s">
        <v>3</v>
      </c>
      <c r="C44" s="71" t="s">
        <v>231</v>
      </c>
      <c r="D44" s="279" t="s">
        <v>52</v>
      </c>
    </row>
    <row r="45" spans="1:4" x14ac:dyDescent="0.25">
      <c r="A45" s="185" t="s">
        <v>94</v>
      </c>
      <c r="B45" s="113" t="s">
        <v>122</v>
      </c>
      <c r="C45" s="63">
        <v>9000</v>
      </c>
      <c r="D45" s="247">
        <v>8</v>
      </c>
    </row>
    <row r="46" spans="1:4" x14ac:dyDescent="0.25">
      <c r="A46" s="185" t="s">
        <v>140</v>
      </c>
      <c r="B46" s="62" t="s">
        <v>27</v>
      </c>
      <c r="C46" s="340">
        <v>11000</v>
      </c>
      <c r="D46" s="341">
        <v>2</v>
      </c>
    </row>
    <row r="47" spans="1:4" x14ac:dyDescent="0.25">
      <c r="A47" s="61" t="s">
        <v>10</v>
      </c>
      <c r="B47" s="59"/>
      <c r="C47" s="493">
        <v>2000</v>
      </c>
      <c r="D47" s="286"/>
    </row>
    <row r="48" spans="1:4" x14ac:dyDescent="0.25">
      <c r="A48" s="156" t="s">
        <v>70</v>
      </c>
      <c r="B48" s="155"/>
      <c r="C48" s="157"/>
      <c r="D48" s="275"/>
    </row>
    <row r="49" spans="1:4" x14ac:dyDescent="0.25">
      <c r="A49" s="502" t="s">
        <v>89</v>
      </c>
      <c r="B49" s="503"/>
      <c r="C49" s="504">
        <f>SUM(C45*D45+C46*D46)</f>
        <v>94000</v>
      </c>
      <c r="D49" s="284">
        <v>10</v>
      </c>
    </row>
    <row r="50" spans="1:4" x14ac:dyDescent="0.25">
      <c r="A50" s="176"/>
      <c r="B50" s="176"/>
      <c r="C50" s="492"/>
      <c r="D50" s="285"/>
    </row>
    <row r="51" spans="1:4" x14ac:dyDescent="0.25">
      <c r="A51" s="734" t="s">
        <v>28</v>
      </c>
      <c r="B51" s="734"/>
      <c r="C51" s="486"/>
      <c r="D51" s="278"/>
    </row>
    <row r="52" spans="1:4" ht="24" x14ac:dyDescent="0.25">
      <c r="A52" s="71" t="s">
        <v>2</v>
      </c>
      <c r="B52" s="71" t="s">
        <v>3</v>
      </c>
      <c r="C52" s="71" t="s">
        <v>231</v>
      </c>
      <c r="D52" s="279" t="s">
        <v>52</v>
      </c>
    </row>
    <row r="53" spans="1:4" x14ac:dyDescent="0.25">
      <c r="A53" s="744" t="s">
        <v>81</v>
      </c>
      <c r="B53" s="113" t="s">
        <v>122</v>
      </c>
      <c r="C53" s="67">
        <v>6500</v>
      </c>
      <c r="D53" s="472">
        <v>4</v>
      </c>
    </row>
    <row r="54" spans="1:4" x14ac:dyDescent="0.25">
      <c r="A54" s="745"/>
      <c r="B54" s="113" t="s">
        <v>113</v>
      </c>
      <c r="C54" s="67">
        <v>6500</v>
      </c>
      <c r="D54" s="472">
        <v>18</v>
      </c>
    </row>
    <row r="55" spans="1:4" x14ac:dyDescent="0.25">
      <c r="A55" s="183" t="s">
        <v>10</v>
      </c>
      <c r="B55" s="113"/>
      <c r="C55" s="494">
        <v>2000</v>
      </c>
      <c r="D55" s="286"/>
    </row>
    <row r="56" spans="1:4" x14ac:dyDescent="0.25">
      <c r="A56" s="156" t="s">
        <v>70</v>
      </c>
      <c r="B56" s="155"/>
      <c r="C56" s="333"/>
      <c r="D56" s="275"/>
    </row>
    <row r="57" spans="1:4" x14ac:dyDescent="0.25">
      <c r="A57" s="502" t="s">
        <v>89</v>
      </c>
      <c r="B57" s="503"/>
      <c r="C57" s="504">
        <f>SUM(C53*D53+C54*D54)</f>
        <v>143000</v>
      </c>
      <c r="D57" s="284">
        <v>22</v>
      </c>
    </row>
    <row r="58" spans="1:4" x14ac:dyDescent="0.25">
      <c r="A58" s="159"/>
      <c r="B58" s="160"/>
      <c r="C58" s="174"/>
      <c r="D58" s="287"/>
    </row>
    <row r="59" spans="1:4" x14ac:dyDescent="0.25">
      <c r="A59" s="734" t="s">
        <v>29</v>
      </c>
      <c r="B59" s="734"/>
      <c r="C59" s="486"/>
      <c r="D59" s="278"/>
    </row>
    <row r="60" spans="1:4" ht="24" x14ac:dyDescent="0.25">
      <c r="A60" s="71" t="s">
        <v>2</v>
      </c>
      <c r="B60" s="71" t="s">
        <v>3</v>
      </c>
      <c r="C60" s="71" t="s">
        <v>231</v>
      </c>
      <c r="D60" s="279" t="s">
        <v>52</v>
      </c>
    </row>
    <row r="61" spans="1:4" x14ac:dyDescent="0.25">
      <c r="A61" s="744" t="s">
        <v>81</v>
      </c>
      <c r="B61" s="113" t="s">
        <v>122</v>
      </c>
      <c r="C61" s="784">
        <v>9000</v>
      </c>
      <c r="D61" s="178">
        <v>2</v>
      </c>
    </row>
    <row r="62" spans="1:4" x14ac:dyDescent="0.25">
      <c r="A62" s="748"/>
      <c r="B62" s="113" t="s">
        <v>113</v>
      </c>
      <c r="C62" s="785"/>
      <c r="D62" s="178">
        <v>21</v>
      </c>
    </row>
    <row r="63" spans="1:4" x14ac:dyDescent="0.25">
      <c r="A63" s="748"/>
      <c r="B63" s="113" t="s">
        <v>122</v>
      </c>
      <c r="C63" s="785"/>
      <c r="D63" s="179">
        <v>4</v>
      </c>
    </row>
    <row r="64" spans="1:4" x14ac:dyDescent="0.25">
      <c r="A64" s="745"/>
      <c r="B64" s="113" t="s">
        <v>113</v>
      </c>
      <c r="C64" s="786"/>
      <c r="D64" s="179">
        <v>6</v>
      </c>
    </row>
    <row r="65" spans="1:4" x14ac:dyDescent="0.25">
      <c r="A65" s="469" t="s">
        <v>97</v>
      </c>
      <c r="B65" s="113" t="s">
        <v>122</v>
      </c>
      <c r="C65" s="67">
        <v>10000</v>
      </c>
      <c r="D65" s="179">
        <v>2</v>
      </c>
    </row>
    <row r="66" spans="1:4" x14ac:dyDescent="0.25">
      <c r="A66" s="61" t="s">
        <v>10</v>
      </c>
      <c r="B66" s="59"/>
      <c r="C66" s="65">
        <v>2000</v>
      </c>
      <c r="D66" s="125"/>
    </row>
    <row r="67" spans="1:4" x14ac:dyDescent="0.25">
      <c r="A67" s="156" t="s">
        <v>70</v>
      </c>
      <c r="B67" s="155"/>
      <c r="C67" s="157"/>
      <c r="D67" s="125"/>
    </row>
    <row r="68" spans="1:4" x14ac:dyDescent="0.25">
      <c r="A68" s="470" t="s">
        <v>89</v>
      </c>
      <c r="B68" s="471"/>
      <c r="C68" s="505">
        <f>SUM(C61*33+C65*2)</f>
        <v>317000</v>
      </c>
      <c r="D68" s="288">
        <f>SUM(D61:D67)</f>
        <v>35</v>
      </c>
    </row>
    <row r="69" spans="1:4" x14ac:dyDescent="0.25">
      <c r="A69" s="733" t="s">
        <v>30</v>
      </c>
      <c r="B69" s="733"/>
      <c r="C69" s="495"/>
      <c r="D69" s="278"/>
    </row>
    <row r="70" spans="1:4" ht="24" x14ac:dyDescent="0.25">
      <c r="A70" s="71" t="s">
        <v>2</v>
      </c>
      <c r="B70" s="71" t="s">
        <v>3</v>
      </c>
      <c r="C70" s="71" t="s">
        <v>231</v>
      </c>
      <c r="D70" s="279" t="s">
        <v>52</v>
      </c>
    </row>
    <row r="71" spans="1:4" x14ac:dyDescent="0.25">
      <c r="A71" s="630" t="s">
        <v>216</v>
      </c>
      <c r="B71" s="630" t="s">
        <v>212</v>
      </c>
      <c r="C71" s="652">
        <v>10000</v>
      </c>
      <c r="D71" s="545">
        <v>19</v>
      </c>
    </row>
    <row r="72" spans="1:4" x14ac:dyDescent="0.25">
      <c r="A72" s="858" t="s">
        <v>213</v>
      </c>
      <c r="B72" s="866" t="s">
        <v>238</v>
      </c>
      <c r="C72" s="864">
        <v>14000</v>
      </c>
      <c r="D72" s="718">
        <v>7</v>
      </c>
    </row>
    <row r="73" spans="1:4" x14ac:dyDescent="0.25">
      <c r="A73" s="859"/>
      <c r="B73" s="867"/>
      <c r="C73" s="865"/>
      <c r="D73" s="719"/>
    </row>
    <row r="74" spans="1:4" ht="24" x14ac:dyDescent="0.25">
      <c r="A74" s="631" t="s">
        <v>218</v>
      </c>
      <c r="B74" s="354" t="s">
        <v>239</v>
      </c>
      <c r="C74" s="653">
        <v>12000</v>
      </c>
      <c r="D74" s="629">
        <v>1</v>
      </c>
    </row>
    <row r="75" spans="1:4" x14ac:dyDescent="0.25">
      <c r="A75" s="631" t="s">
        <v>217</v>
      </c>
      <c r="B75" s="632" t="s">
        <v>240</v>
      </c>
      <c r="C75" s="654">
        <v>8000</v>
      </c>
      <c r="D75" s="459">
        <v>3</v>
      </c>
    </row>
    <row r="76" spans="1:4" ht="36" x14ac:dyDescent="0.25">
      <c r="A76" s="546" t="s">
        <v>210</v>
      </c>
      <c r="B76" s="250" t="s">
        <v>241</v>
      </c>
      <c r="C76" s="654">
        <v>14000</v>
      </c>
      <c r="D76" s="459">
        <v>8</v>
      </c>
    </row>
    <row r="77" spans="1:4" ht="48" x14ac:dyDescent="0.25">
      <c r="A77" s="630" t="s">
        <v>209</v>
      </c>
      <c r="B77" s="354" t="s">
        <v>239</v>
      </c>
      <c r="C77" s="654">
        <v>16000</v>
      </c>
      <c r="D77" s="459">
        <v>9</v>
      </c>
    </row>
    <row r="78" spans="1:4" x14ac:dyDescent="0.25">
      <c r="A78" s="546" t="s">
        <v>10</v>
      </c>
      <c r="B78" s="354"/>
      <c r="C78" s="654">
        <v>2000</v>
      </c>
      <c r="D78" s="271"/>
    </row>
    <row r="79" spans="1:4" x14ac:dyDescent="0.25">
      <c r="A79" s="156" t="s">
        <v>70</v>
      </c>
      <c r="B79" s="137"/>
      <c r="C79" s="344"/>
      <c r="D79" s="181"/>
    </row>
    <row r="80" spans="1:4" x14ac:dyDescent="0.25">
      <c r="A80" s="496" t="s">
        <v>90</v>
      </c>
      <c r="B80" s="497"/>
      <c r="C80" s="498">
        <f>SUM(C71*D71+C72*D72+C74*D74+C75*D75+C76*D76+C77*D77)</f>
        <v>580000</v>
      </c>
      <c r="D80" s="272">
        <f>SUM(D71:D77)</f>
        <v>47</v>
      </c>
    </row>
    <row r="81" spans="1:4" x14ac:dyDescent="0.25">
      <c r="A81" s="163"/>
      <c r="B81" s="163"/>
      <c r="C81" s="89"/>
      <c r="D81" s="282"/>
    </row>
    <row r="82" spans="1:4" x14ac:dyDescent="0.25">
      <c r="A82" s="128"/>
      <c r="B82" s="60"/>
      <c r="C82" s="166"/>
      <c r="D82" s="109"/>
    </row>
    <row r="83" spans="1:4" x14ac:dyDescent="0.25">
      <c r="A83" s="169" t="s">
        <v>68</v>
      </c>
      <c r="B83" s="164"/>
      <c r="C83" s="164"/>
      <c r="D83" s="289"/>
    </row>
    <row r="84" spans="1:4" ht="24" x14ac:dyDescent="0.25">
      <c r="A84" s="75" t="s">
        <v>2</v>
      </c>
      <c r="B84" s="75" t="s">
        <v>3</v>
      </c>
      <c r="C84" s="71" t="s">
        <v>231</v>
      </c>
      <c r="D84" s="290" t="s">
        <v>52</v>
      </c>
    </row>
    <row r="85" spans="1:4" x14ac:dyDescent="0.25">
      <c r="A85" s="469" t="s">
        <v>101</v>
      </c>
      <c r="B85" s="332" t="s">
        <v>122</v>
      </c>
      <c r="C85" s="346">
        <v>10000</v>
      </c>
      <c r="D85" s="186">
        <v>15</v>
      </c>
    </row>
    <row r="86" spans="1:4" x14ac:dyDescent="0.25">
      <c r="A86" s="741" t="s">
        <v>103</v>
      </c>
      <c r="B86" s="332" t="s">
        <v>122</v>
      </c>
      <c r="C86" s="346">
        <v>11000</v>
      </c>
      <c r="D86" s="186">
        <v>8</v>
      </c>
    </row>
    <row r="87" spans="1:4" x14ac:dyDescent="0.25">
      <c r="A87" s="742"/>
      <c r="B87" s="113" t="s">
        <v>113</v>
      </c>
      <c r="C87" s="346">
        <v>11000</v>
      </c>
      <c r="D87" s="186">
        <v>3</v>
      </c>
    </row>
    <row r="88" spans="1:4" x14ac:dyDescent="0.25">
      <c r="A88" s="61" t="s">
        <v>10</v>
      </c>
      <c r="B88" s="59"/>
      <c r="C88" s="65">
        <v>2000</v>
      </c>
      <c r="D88" s="125"/>
    </row>
    <row r="89" spans="1:4" x14ac:dyDescent="0.25">
      <c r="A89" s="156" t="s">
        <v>70</v>
      </c>
      <c r="B89" s="155"/>
      <c r="C89" s="157"/>
      <c r="D89" s="275"/>
    </row>
    <row r="90" spans="1:4" x14ac:dyDescent="0.25">
      <c r="A90" s="470" t="s">
        <v>90</v>
      </c>
      <c r="B90" s="471"/>
      <c r="C90" s="506">
        <f>SUM(C85*D85+C86*D86+C87*D87)</f>
        <v>271000</v>
      </c>
      <c r="D90" s="291">
        <v>26</v>
      </c>
    </row>
    <row r="91" spans="1:4" x14ac:dyDescent="0.25">
      <c r="A91" s="172"/>
      <c r="B91" s="173"/>
      <c r="C91" s="174"/>
      <c r="D91" s="287"/>
    </row>
    <row r="92" spans="1:4" x14ac:dyDescent="0.25">
      <c r="A92" s="169" t="s">
        <v>69</v>
      </c>
      <c r="B92" s="164"/>
      <c r="C92" s="174"/>
      <c r="D92" s="289"/>
    </row>
    <row r="93" spans="1:4" ht="24" x14ac:dyDescent="0.25">
      <c r="A93" s="75" t="s">
        <v>2</v>
      </c>
      <c r="B93" s="76" t="s">
        <v>3</v>
      </c>
      <c r="C93" s="71" t="s">
        <v>231</v>
      </c>
      <c r="D93" s="290" t="s">
        <v>52</v>
      </c>
    </row>
    <row r="94" spans="1:4" ht="36" x14ac:dyDescent="0.25">
      <c r="A94" s="469" t="s">
        <v>104</v>
      </c>
      <c r="B94" s="198" t="s">
        <v>139</v>
      </c>
      <c r="C94" s="333">
        <v>16000</v>
      </c>
      <c r="D94" s="186">
        <v>10</v>
      </c>
    </row>
    <row r="95" spans="1:4" x14ac:dyDescent="0.25">
      <c r="A95" s="469" t="s">
        <v>101</v>
      </c>
      <c r="B95" s="113" t="s">
        <v>113</v>
      </c>
      <c r="C95" s="333">
        <v>8000</v>
      </c>
      <c r="D95" s="186">
        <v>6</v>
      </c>
    </row>
    <row r="96" spans="1:4" s="292" customFormat="1" ht="24" x14ac:dyDescent="0.25">
      <c r="A96" s="526" t="s">
        <v>235</v>
      </c>
      <c r="B96" s="527" t="s">
        <v>113</v>
      </c>
      <c r="C96" s="530">
        <v>6500</v>
      </c>
      <c r="D96" s="528">
        <v>6</v>
      </c>
    </row>
    <row r="97" spans="1:4" x14ac:dyDescent="0.25">
      <c r="A97" s="61" t="s">
        <v>10</v>
      </c>
      <c r="B97" s="155"/>
      <c r="C97" s="65"/>
      <c r="D97" s="125"/>
    </row>
    <row r="98" spans="1:4" x14ac:dyDescent="0.25">
      <c r="A98" s="155" t="s">
        <v>70</v>
      </c>
      <c r="B98" s="155"/>
      <c r="C98" s="157"/>
      <c r="D98" s="275"/>
    </row>
    <row r="99" spans="1:4" x14ac:dyDescent="0.25">
      <c r="A99" s="470" t="s">
        <v>90</v>
      </c>
      <c r="B99" s="471"/>
      <c r="C99" s="505">
        <f>SUM(C94*D94+C95*D95)</f>
        <v>208000</v>
      </c>
      <c r="D99" s="291">
        <f>SUM(D94:D98)</f>
        <v>22</v>
      </c>
    </row>
    <row r="100" spans="1:4" x14ac:dyDescent="0.25">
      <c r="A100" s="268"/>
      <c r="B100" s="268"/>
      <c r="C100" s="268"/>
      <c r="D100" s="269"/>
    </row>
    <row r="101" spans="1:4" x14ac:dyDescent="0.25">
      <c r="A101" s="293"/>
      <c r="B101" s="293"/>
      <c r="C101" s="293"/>
      <c r="D101" s="269"/>
    </row>
    <row r="102" spans="1:4" x14ac:dyDescent="0.25">
      <c r="A102" s="293"/>
      <c r="B102" s="293"/>
      <c r="C102" s="293"/>
      <c r="D102" s="269"/>
    </row>
    <row r="103" spans="1:4" x14ac:dyDescent="0.25">
      <c r="A103" s="292"/>
      <c r="B103" s="292"/>
      <c r="D103" s="214"/>
    </row>
    <row r="104" spans="1:4" x14ac:dyDescent="0.25">
      <c r="A104" s="292"/>
      <c r="B104" s="292"/>
      <c r="C104" s="507"/>
      <c r="D104" s="508"/>
    </row>
    <row r="105" spans="1:4" x14ac:dyDescent="0.25">
      <c r="A105" s="292"/>
      <c r="B105" s="292"/>
      <c r="D105" s="214"/>
    </row>
    <row r="106" spans="1:4" x14ac:dyDescent="0.25">
      <c r="A106" s="292"/>
      <c r="B106" s="292"/>
      <c r="C106" s="509"/>
      <c r="D106" s="214"/>
    </row>
    <row r="107" spans="1:4" x14ac:dyDescent="0.25">
      <c r="A107" s="292"/>
      <c r="B107" s="292"/>
      <c r="D107" s="214"/>
    </row>
    <row r="108" spans="1:4" x14ac:dyDescent="0.25">
      <c r="A108" s="292"/>
      <c r="B108" s="292"/>
      <c r="C108" s="427"/>
      <c r="D108" s="214"/>
    </row>
    <row r="109" spans="1:4" x14ac:dyDescent="0.25">
      <c r="A109" s="292"/>
      <c r="B109" s="292"/>
      <c r="D109" s="214"/>
    </row>
    <row r="110" spans="1:4" x14ac:dyDescent="0.25">
      <c r="A110" s="292"/>
      <c r="B110" s="292"/>
      <c r="D110" s="214"/>
    </row>
    <row r="111" spans="1:4" x14ac:dyDescent="0.25">
      <c r="A111" s="292"/>
      <c r="B111" s="292"/>
      <c r="D111" s="214"/>
    </row>
    <row r="112" spans="1:4" x14ac:dyDescent="0.25">
      <c r="A112" s="292"/>
      <c r="B112" s="292"/>
      <c r="D112" s="214"/>
    </row>
    <row r="113" spans="1:4" x14ac:dyDescent="0.25">
      <c r="A113" s="292"/>
      <c r="B113" s="292"/>
      <c r="D113" s="214"/>
    </row>
    <row r="114" spans="1:4" x14ac:dyDescent="0.25">
      <c r="A114" s="292"/>
      <c r="B114" s="292"/>
      <c r="D114" s="214"/>
    </row>
    <row r="115" spans="1:4" x14ac:dyDescent="0.25">
      <c r="A115" s="292"/>
      <c r="B115" s="292"/>
      <c r="D115" s="214"/>
    </row>
    <row r="116" spans="1:4" x14ac:dyDescent="0.25">
      <c r="A116" s="292"/>
      <c r="B116" s="292"/>
      <c r="D116" s="214"/>
    </row>
    <row r="117" spans="1:4" x14ac:dyDescent="0.25">
      <c r="A117" s="292"/>
      <c r="B117" s="292"/>
      <c r="D117" s="214"/>
    </row>
    <row r="118" spans="1:4" x14ac:dyDescent="0.25">
      <c r="A118" s="292"/>
      <c r="B118" s="292"/>
      <c r="D118" s="214"/>
    </row>
    <row r="119" spans="1:4" x14ac:dyDescent="0.25">
      <c r="A119" s="292"/>
      <c r="B119" s="292"/>
      <c r="D119" s="214"/>
    </row>
    <row r="120" spans="1:4" x14ac:dyDescent="0.25">
      <c r="A120" s="292"/>
      <c r="B120" s="292"/>
      <c r="D120" s="214"/>
    </row>
    <row r="121" spans="1:4" x14ac:dyDescent="0.25">
      <c r="A121" s="292"/>
      <c r="B121" s="292"/>
      <c r="D121" s="214"/>
    </row>
    <row r="122" spans="1:4" x14ac:dyDescent="0.25">
      <c r="A122" s="292"/>
      <c r="B122" s="292"/>
      <c r="D122" s="214"/>
    </row>
    <row r="123" spans="1:4" x14ac:dyDescent="0.25">
      <c r="A123" s="292"/>
      <c r="B123" s="292"/>
      <c r="D123" s="214"/>
    </row>
    <row r="124" spans="1:4" x14ac:dyDescent="0.25">
      <c r="A124" s="292"/>
      <c r="B124" s="292"/>
      <c r="D124" s="214"/>
    </row>
    <row r="125" spans="1:4" x14ac:dyDescent="0.25">
      <c r="A125" s="292"/>
      <c r="B125" s="292"/>
      <c r="D125" s="214"/>
    </row>
    <row r="126" spans="1:4" x14ac:dyDescent="0.25">
      <c r="A126" s="292"/>
      <c r="B126" s="292"/>
      <c r="D126" s="214"/>
    </row>
    <row r="127" spans="1:4" x14ac:dyDescent="0.25">
      <c r="A127" s="292"/>
      <c r="B127" s="292"/>
      <c r="D127" s="214"/>
    </row>
    <row r="128" spans="1:4" x14ac:dyDescent="0.25">
      <c r="A128" s="292"/>
      <c r="B128" s="292"/>
      <c r="D128" s="214"/>
    </row>
    <row r="129" spans="1:4" x14ac:dyDescent="0.25">
      <c r="A129" s="292"/>
      <c r="B129" s="292"/>
      <c r="D129" s="214"/>
    </row>
    <row r="130" spans="1:4" x14ac:dyDescent="0.25">
      <c r="A130" s="292"/>
      <c r="B130" s="292"/>
      <c r="D130" s="214"/>
    </row>
    <row r="131" spans="1:4" x14ac:dyDescent="0.25">
      <c r="A131" s="292"/>
      <c r="B131" s="292"/>
      <c r="D131" s="214"/>
    </row>
    <row r="132" spans="1:4" x14ac:dyDescent="0.25">
      <c r="A132" s="292"/>
      <c r="B132" s="292"/>
      <c r="D132" s="214"/>
    </row>
    <row r="133" spans="1:4" x14ac:dyDescent="0.25">
      <c r="A133" s="292"/>
      <c r="B133" s="292"/>
      <c r="D133" s="214"/>
    </row>
    <row r="134" spans="1:4" x14ac:dyDescent="0.25">
      <c r="A134" s="292"/>
      <c r="B134" s="292"/>
      <c r="D134" s="214"/>
    </row>
    <row r="135" spans="1:4" x14ac:dyDescent="0.25">
      <c r="A135" s="292"/>
      <c r="B135" s="292"/>
      <c r="D135" s="214"/>
    </row>
    <row r="136" spans="1:4" x14ac:dyDescent="0.25">
      <c r="A136" s="292"/>
      <c r="B136" s="292"/>
      <c r="D136" s="214"/>
    </row>
    <row r="137" spans="1:4" x14ac:dyDescent="0.25">
      <c r="A137" s="292"/>
      <c r="B137" s="292"/>
      <c r="D137" s="214"/>
    </row>
    <row r="138" spans="1:4" x14ac:dyDescent="0.25">
      <c r="A138" s="292"/>
      <c r="B138" s="292"/>
      <c r="D138" s="214"/>
    </row>
    <row r="139" spans="1:4" x14ac:dyDescent="0.25">
      <c r="A139" s="292"/>
      <c r="B139" s="292"/>
      <c r="D139" s="214"/>
    </row>
    <row r="140" spans="1:4" x14ac:dyDescent="0.25">
      <c r="A140" s="292"/>
      <c r="B140" s="292"/>
      <c r="D140" s="214"/>
    </row>
    <row r="141" spans="1:4" x14ac:dyDescent="0.25">
      <c r="A141" s="292"/>
      <c r="B141" s="292"/>
      <c r="D141" s="214"/>
    </row>
    <row r="142" spans="1:4" x14ac:dyDescent="0.25">
      <c r="A142" s="292"/>
      <c r="B142" s="292"/>
      <c r="D142" s="214"/>
    </row>
    <row r="143" spans="1:4" x14ac:dyDescent="0.25">
      <c r="A143" s="292"/>
      <c r="B143" s="292"/>
      <c r="D143" s="214"/>
    </row>
    <row r="144" spans="1:4" x14ac:dyDescent="0.25">
      <c r="A144" s="292"/>
      <c r="B144" s="292"/>
      <c r="D144" s="214"/>
    </row>
    <row r="145" spans="1:4" x14ac:dyDescent="0.25">
      <c r="A145" s="292"/>
      <c r="B145" s="292"/>
      <c r="D145" s="214"/>
    </row>
    <row r="146" spans="1:4" x14ac:dyDescent="0.25">
      <c r="A146" s="292"/>
      <c r="B146" s="292"/>
      <c r="D146" s="214"/>
    </row>
    <row r="147" spans="1:4" x14ac:dyDescent="0.25">
      <c r="A147" s="292"/>
      <c r="B147" s="292"/>
      <c r="D147" s="214"/>
    </row>
    <row r="148" spans="1:4" x14ac:dyDescent="0.25">
      <c r="A148" s="292"/>
      <c r="B148" s="292"/>
      <c r="D148" s="214"/>
    </row>
    <row r="149" spans="1:4" x14ac:dyDescent="0.25">
      <c r="A149" s="292"/>
      <c r="B149" s="292"/>
      <c r="D149" s="214"/>
    </row>
    <row r="150" spans="1:4" x14ac:dyDescent="0.25">
      <c r="A150" s="292"/>
      <c r="B150" s="292"/>
      <c r="D150" s="214"/>
    </row>
    <row r="151" spans="1:4" x14ac:dyDescent="0.25">
      <c r="A151" s="292"/>
      <c r="B151" s="292"/>
      <c r="D151" s="214"/>
    </row>
    <row r="152" spans="1:4" x14ac:dyDescent="0.25">
      <c r="A152" s="292"/>
      <c r="B152" s="292"/>
      <c r="D152" s="214"/>
    </row>
    <row r="153" spans="1:4" x14ac:dyDescent="0.25">
      <c r="A153" s="292"/>
      <c r="B153" s="292"/>
      <c r="D153" s="214"/>
    </row>
    <row r="154" spans="1:4" x14ac:dyDescent="0.25">
      <c r="A154" s="292"/>
      <c r="B154" s="292"/>
      <c r="D154" s="214"/>
    </row>
    <row r="155" spans="1:4" x14ac:dyDescent="0.25">
      <c r="A155" s="292"/>
      <c r="B155" s="292"/>
      <c r="D155" s="214"/>
    </row>
    <row r="156" spans="1:4" x14ac:dyDescent="0.25">
      <c r="A156" s="292"/>
      <c r="B156" s="292"/>
      <c r="D156" s="214"/>
    </row>
    <row r="157" spans="1:4" x14ac:dyDescent="0.25">
      <c r="A157" s="292"/>
      <c r="B157" s="292"/>
      <c r="D157" s="214"/>
    </row>
    <row r="158" spans="1:4" x14ac:dyDescent="0.25">
      <c r="A158" s="292"/>
      <c r="B158" s="292"/>
      <c r="D158" s="214"/>
    </row>
    <row r="159" spans="1:4" x14ac:dyDescent="0.25">
      <c r="A159" s="292"/>
      <c r="B159" s="292"/>
      <c r="D159" s="214"/>
    </row>
    <row r="160" spans="1:4" x14ac:dyDescent="0.25">
      <c r="A160" s="292"/>
      <c r="B160" s="292"/>
      <c r="D160" s="214"/>
    </row>
    <row r="161" spans="1:4" x14ac:dyDescent="0.25">
      <c r="A161" s="292"/>
      <c r="B161" s="292"/>
      <c r="D161" s="214"/>
    </row>
    <row r="162" spans="1:4" x14ac:dyDescent="0.25">
      <c r="A162" s="292"/>
      <c r="B162" s="292"/>
      <c r="D162" s="214"/>
    </row>
    <row r="163" spans="1:4" x14ac:dyDescent="0.25">
      <c r="A163" s="292"/>
      <c r="B163" s="292"/>
      <c r="D163" s="214"/>
    </row>
    <row r="164" spans="1:4" x14ac:dyDescent="0.25">
      <c r="A164" s="292"/>
      <c r="B164" s="292"/>
      <c r="D164" s="214"/>
    </row>
    <row r="165" spans="1:4" x14ac:dyDescent="0.25">
      <c r="A165" s="292"/>
      <c r="B165" s="292"/>
      <c r="D165" s="214"/>
    </row>
    <row r="166" spans="1:4" x14ac:dyDescent="0.25">
      <c r="A166" s="292"/>
      <c r="B166" s="292"/>
      <c r="D166" s="214"/>
    </row>
    <row r="167" spans="1:4" x14ac:dyDescent="0.25">
      <c r="A167" s="292"/>
      <c r="B167" s="292"/>
      <c r="D167" s="214"/>
    </row>
    <row r="168" spans="1:4" x14ac:dyDescent="0.25">
      <c r="A168" s="292"/>
      <c r="B168" s="292"/>
      <c r="D168" s="214"/>
    </row>
    <row r="169" spans="1:4" x14ac:dyDescent="0.25">
      <c r="A169" s="292"/>
      <c r="B169" s="292"/>
      <c r="D169" s="214"/>
    </row>
    <row r="170" spans="1:4" x14ac:dyDescent="0.25">
      <c r="A170" s="292"/>
      <c r="B170" s="292"/>
      <c r="D170" s="214"/>
    </row>
    <row r="171" spans="1:4" x14ac:dyDescent="0.25">
      <c r="A171" s="292"/>
      <c r="B171" s="292"/>
      <c r="D171" s="214"/>
    </row>
    <row r="172" spans="1:4" x14ac:dyDescent="0.25">
      <c r="A172" s="292"/>
      <c r="B172" s="292"/>
      <c r="D172" s="214"/>
    </row>
    <row r="173" spans="1:4" x14ac:dyDescent="0.25">
      <c r="A173" s="292"/>
      <c r="B173" s="292"/>
      <c r="D173" s="214"/>
    </row>
    <row r="174" spans="1:4" x14ac:dyDescent="0.25">
      <c r="A174" s="292"/>
      <c r="B174" s="292"/>
      <c r="D174" s="214"/>
    </row>
    <row r="175" spans="1:4" x14ac:dyDescent="0.25">
      <c r="A175" s="292"/>
      <c r="B175" s="292"/>
      <c r="D175" s="214"/>
    </row>
    <row r="176" spans="1:4" x14ac:dyDescent="0.25">
      <c r="A176" s="292"/>
      <c r="B176" s="292"/>
      <c r="D176" s="214"/>
    </row>
    <row r="177" spans="1:4" x14ac:dyDescent="0.25">
      <c r="A177" s="292"/>
      <c r="B177" s="292"/>
      <c r="D177" s="214"/>
    </row>
    <row r="178" spans="1:4" x14ac:dyDescent="0.25">
      <c r="A178" s="292"/>
      <c r="B178" s="292"/>
      <c r="D178" s="214"/>
    </row>
    <row r="179" spans="1:4" x14ac:dyDescent="0.25">
      <c r="A179" s="292"/>
      <c r="B179" s="292"/>
      <c r="D179" s="214"/>
    </row>
    <row r="180" spans="1:4" x14ac:dyDescent="0.25">
      <c r="A180" s="292"/>
      <c r="B180" s="292"/>
      <c r="D180" s="214"/>
    </row>
    <row r="181" spans="1:4" x14ac:dyDescent="0.25">
      <c r="A181" s="292"/>
      <c r="B181" s="292"/>
      <c r="D181" s="214"/>
    </row>
    <row r="182" spans="1:4" x14ac:dyDescent="0.25">
      <c r="A182" s="292"/>
      <c r="B182" s="292"/>
      <c r="D182" s="214"/>
    </row>
    <row r="183" spans="1:4" x14ac:dyDescent="0.25">
      <c r="A183" s="292"/>
      <c r="B183" s="292"/>
      <c r="D183" s="214"/>
    </row>
    <row r="184" spans="1:4" x14ac:dyDescent="0.25">
      <c r="A184" s="292"/>
      <c r="B184" s="292"/>
      <c r="D184" s="214"/>
    </row>
    <row r="185" spans="1:4" x14ac:dyDescent="0.25">
      <c r="A185" s="292"/>
      <c r="B185" s="292"/>
      <c r="D185" s="214"/>
    </row>
    <row r="186" spans="1:4" x14ac:dyDescent="0.25">
      <c r="A186" s="292"/>
      <c r="B186" s="292"/>
      <c r="D186" s="214"/>
    </row>
    <row r="187" spans="1:4" x14ac:dyDescent="0.25">
      <c r="A187" s="292"/>
      <c r="B187" s="292"/>
      <c r="D187" s="214"/>
    </row>
    <row r="188" spans="1:4" x14ac:dyDescent="0.25">
      <c r="A188" s="292"/>
      <c r="B188" s="292"/>
      <c r="D188" s="214"/>
    </row>
    <row r="189" spans="1:4" x14ac:dyDescent="0.25">
      <c r="A189" s="292"/>
      <c r="B189" s="292"/>
      <c r="D189" s="214"/>
    </row>
    <row r="190" spans="1:4" x14ac:dyDescent="0.25">
      <c r="A190" s="292"/>
      <c r="B190" s="292"/>
      <c r="D190" s="214"/>
    </row>
    <row r="191" spans="1:4" x14ac:dyDescent="0.25">
      <c r="A191" s="292"/>
      <c r="B191" s="292"/>
      <c r="D191" s="214"/>
    </row>
    <row r="192" spans="1:4" x14ac:dyDescent="0.25">
      <c r="A192" s="292"/>
      <c r="B192" s="292"/>
      <c r="D192" s="214"/>
    </row>
    <row r="193" spans="1:4" x14ac:dyDescent="0.25">
      <c r="A193" s="292"/>
      <c r="B193" s="292"/>
      <c r="D193" s="214"/>
    </row>
    <row r="194" spans="1:4" x14ac:dyDescent="0.25">
      <c r="A194" s="292"/>
      <c r="B194" s="292"/>
      <c r="D194" s="214"/>
    </row>
    <row r="195" spans="1:4" x14ac:dyDescent="0.25">
      <c r="A195" s="292"/>
      <c r="B195" s="292"/>
      <c r="D195" s="214"/>
    </row>
    <row r="196" spans="1:4" x14ac:dyDescent="0.25">
      <c r="A196" s="292"/>
      <c r="B196" s="292"/>
      <c r="D196" s="214"/>
    </row>
    <row r="197" spans="1:4" x14ac:dyDescent="0.25">
      <c r="A197" s="292"/>
      <c r="B197" s="292"/>
      <c r="D197" s="214"/>
    </row>
    <row r="198" spans="1:4" x14ac:dyDescent="0.25">
      <c r="A198" s="292"/>
      <c r="B198" s="292"/>
      <c r="D198" s="214"/>
    </row>
    <row r="199" spans="1:4" x14ac:dyDescent="0.25">
      <c r="A199" s="292"/>
      <c r="B199" s="292"/>
      <c r="D199" s="214"/>
    </row>
    <row r="200" spans="1:4" x14ac:dyDescent="0.25">
      <c r="A200" s="292"/>
      <c r="B200" s="292"/>
      <c r="D200" s="214"/>
    </row>
    <row r="201" spans="1:4" x14ac:dyDescent="0.25">
      <c r="A201" s="292"/>
      <c r="B201" s="292"/>
      <c r="D201" s="214"/>
    </row>
    <row r="202" spans="1:4" x14ac:dyDescent="0.25">
      <c r="A202" s="292"/>
      <c r="B202" s="292"/>
      <c r="D202" s="214"/>
    </row>
    <row r="203" spans="1:4" x14ac:dyDescent="0.25">
      <c r="A203" s="292"/>
      <c r="B203" s="292"/>
      <c r="D203" s="214"/>
    </row>
    <row r="204" spans="1:4" x14ac:dyDescent="0.25">
      <c r="A204" s="292"/>
      <c r="B204" s="292"/>
      <c r="D204" s="214"/>
    </row>
    <row r="205" spans="1:4" x14ac:dyDescent="0.25">
      <c r="A205" s="292"/>
      <c r="B205" s="292"/>
      <c r="D205" s="214"/>
    </row>
    <row r="206" spans="1:4" x14ac:dyDescent="0.25">
      <c r="A206" s="292"/>
      <c r="B206" s="292"/>
      <c r="D206" s="214"/>
    </row>
    <row r="207" spans="1:4" x14ac:dyDescent="0.25">
      <c r="A207" s="292"/>
      <c r="B207" s="292"/>
      <c r="D207" s="214"/>
    </row>
    <row r="208" spans="1:4" x14ac:dyDescent="0.25">
      <c r="A208" s="292"/>
      <c r="B208" s="292"/>
      <c r="D208" s="214"/>
    </row>
    <row r="209" spans="1:4" x14ac:dyDescent="0.25">
      <c r="A209" s="292"/>
      <c r="B209" s="292"/>
      <c r="D209" s="214"/>
    </row>
    <row r="210" spans="1:4" x14ac:dyDescent="0.25">
      <c r="A210" s="292"/>
      <c r="B210" s="292"/>
      <c r="D210" s="214"/>
    </row>
    <row r="211" spans="1:4" x14ac:dyDescent="0.25">
      <c r="A211" s="292"/>
      <c r="B211" s="292"/>
      <c r="D211" s="214"/>
    </row>
    <row r="212" spans="1:4" x14ac:dyDescent="0.25">
      <c r="A212" s="292"/>
      <c r="B212" s="292"/>
      <c r="D212" s="214"/>
    </row>
    <row r="213" spans="1:4" x14ac:dyDescent="0.25">
      <c r="A213" s="292"/>
      <c r="B213" s="292"/>
      <c r="D213" s="214"/>
    </row>
    <row r="214" spans="1:4" x14ac:dyDescent="0.25">
      <c r="A214" s="292"/>
      <c r="B214" s="292"/>
      <c r="D214" s="214"/>
    </row>
    <row r="215" spans="1:4" x14ac:dyDescent="0.25">
      <c r="A215" s="292"/>
      <c r="B215" s="292"/>
      <c r="D215" s="214"/>
    </row>
    <row r="216" spans="1:4" x14ac:dyDescent="0.25">
      <c r="A216" s="292"/>
      <c r="B216" s="292"/>
      <c r="D216" s="214"/>
    </row>
    <row r="217" spans="1:4" x14ac:dyDescent="0.25">
      <c r="A217" s="292"/>
      <c r="B217" s="292"/>
      <c r="D217" s="214"/>
    </row>
    <row r="218" spans="1:4" x14ac:dyDescent="0.25">
      <c r="A218" s="292"/>
      <c r="B218" s="292"/>
      <c r="D218" s="214"/>
    </row>
    <row r="219" spans="1:4" x14ac:dyDescent="0.25">
      <c r="A219" s="292"/>
      <c r="B219" s="292"/>
      <c r="D219" s="214"/>
    </row>
    <row r="220" spans="1:4" x14ac:dyDescent="0.25">
      <c r="A220" s="292"/>
      <c r="B220" s="292"/>
      <c r="D220" s="214"/>
    </row>
    <row r="221" spans="1:4" x14ac:dyDescent="0.25">
      <c r="A221" s="292"/>
      <c r="B221" s="292"/>
      <c r="D221" s="214"/>
    </row>
    <row r="222" spans="1:4" x14ac:dyDescent="0.25">
      <c r="A222" s="292"/>
      <c r="B222" s="292"/>
      <c r="D222" s="214"/>
    </row>
    <row r="223" spans="1:4" x14ac:dyDescent="0.25">
      <c r="A223" s="292"/>
      <c r="B223" s="292"/>
      <c r="D223" s="214"/>
    </row>
    <row r="224" spans="1:4" x14ac:dyDescent="0.25">
      <c r="A224" s="292"/>
      <c r="B224" s="292"/>
      <c r="D224" s="214"/>
    </row>
    <row r="225" spans="1:4" x14ac:dyDescent="0.25">
      <c r="A225" s="292"/>
      <c r="B225" s="292"/>
      <c r="D225" s="214"/>
    </row>
    <row r="226" spans="1:4" x14ac:dyDescent="0.25">
      <c r="A226" s="292"/>
      <c r="B226" s="292"/>
      <c r="D226" s="214"/>
    </row>
    <row r="227" spans="1:4" x14ac:dyDescent="0.25">
      <c r="A227" s="292"/>
      <c r="B227" s="292"/>
      <c r="D227" s="214"/>
    </row>
    <row r="228" spans="1:4" x14ac:dyDescent="0.25">
      <c r="A228" s="292"/>
      <c r="B228" s="292"/>
      <c r="D228" s="214"/>
    </row>
    <row r="229" spans="1:4" x14ac:dyDescent="0.25">
      <c r="A229" s="292"/>
      <c r="B229" s="292"/>
      <c r="D229" s="214"/>
    </row>
    <row r="230" spans="1:4" x14ac:dyDescent="0.25">
      <c r="A230" s="292"/>
      <c r="B230" s="292"/>
      <c r="D230" s="214"/>
    </row>
    <row r="231" spans="1:4" x14ac:dyDescent="0.25">
      <c r="A231" s="292"/>
      <c r="B231" s="292"/>
      <c r="D231" s="214"/>
    </row>
    <row r="232" spans="1:4" x14ac:dyDescent="0.25">
      <c r="A232" s="292"/>
      <c r="B232" s="292"/>
      <c r="D232" s="214"/>
    </row>
    <row r="233" spans="1:4" x14ac:dyDescent="0.25">
      <c r="A233" s="292"/>
      <c r="B233" s="292"/>
      <c r="D233" s="214"/>
    </row>
    <row r="234" spans="1:4" x14ac:dyDescent="0.25">
      <c r="A234" s="292"/>
      <c r="B234" s="292"/>
      <c r="D234" s="214"/>
    </row>
    <row r="235" spans="1:4" x14ac:dyDescent="0.25">
      <c r="A235" s="292"/>
      <c r="B235" s="292"/>
      <c r="D235" s="214"/>
    </row>
    <row r="236" spans="1:4" x14ac:dyDescent="0.25">
      <c r="A236" s="292"/>
      <c r="B236" s="292"/>
      <c r="D236" s="214"/>
    </row>
    <row r="237" spans="1:4" x14ac:dyDescent="0.25">
      <c r="A237" s="292"/>
      <c r="B237" s="292"/>
      <c r="D237" s="214"/>
    </row>
    <row r="238" spans="1:4" x14ac:dyDescent="0.25">
      <c r="A238" s="292"/>
      <c r="B238" s="292"/>
      <c r="D238" s="214"/>
    </row>
    <row r="239" spans="1:4" x14ac:dyDescent="0.25">
      <c r="A239" s="292"/>
      <c r="B239" s="292"/>
      <c r="D239" s="214"/>
    </row>
    <row r="240" spans="1:4" x14ac:dyDescent="0.25">
      <c r="A240" s="292"/>
      <c r="B240" s="292"/>
      <c r="D240" s="214"/>
    </row>
    <row r="241" spans="1:4" x14ac:dyDescent="0.25">
      <c r="A241" s="292"/>
      <c r="B241" s="292"/>
      <c r="D241" s="214"/>
    </row>
    <row r="242" spans="1:4" x14ac:dyDescent="0.25">
      <c r="A242" s="292"/>
      <c r="B242" s="292"/>
      <c r="D242" s="214"/>
    </row>
    <row r="243" spans="1:4" x14ac:dyDescent="0.25">
      <c r="A243" s="292"/>
      <c r="B243" s="292"/>
      <c r="D243" s="214"/>
    </row>
    <row r="244" spans="1:4" x14ac:dyDescent="0.25">
      <c r="A244" s="292"/>
      <c r="B244" s="292"/>
      <c r="D244" s="214"/>
    </row>
    <row r="245" spans="1:4" x14ac:dyDescent="0.25">
      <c r="A245" s="292"/>
      <c r="B245" s="292"/>
      <c r="D245" s="214"/>
    </row>
    <row r="246" spans="1:4" x14ac:dyDescent="0.25">
      <c r="A246" s="292"/>
      <c r="B246" s="292"/>
      <c r="D246" s="214"/>
    </row>
    <row r="247" spans="1:4" x14ac:dyDescent="0.25">
      <c r="A247" s="292"/>
      <c r="B247" s="292"/>
      <c r="D247" s="214"/>
    </row>
    <row r="248" spans="1:4" x14ac:dyDescent="0.25">
      <c r="A248" s="292"/>
      <c r="B248" s="292"/>
      <c r="D248" s="214"/>
    </row>
    <row r="249" spans="1:4" x14ac:dyDescent="0.25">
      <c r="A249" s="292"/>
      <c r="B249" s="292"/>
      <c r="D249" s="214"/>
    </row>
    <row r="250" spans="1:4" x14ac:dyDescent="0.25">
      <c r="A250" s="292"/>
      <c r="B250" s="292"/>
      <c r="D250" s="214"/>
    </row>
    <row r="251" spans="1:4" x14ac:dyDescent="0.25">
      <c r="A251" s="292"/>
      <c r="B251" s="292"/>
      <c r="D251" s="214"/>
    </row>
    <row r="252" spans="1:4" x14ac:dyDescent="0.25">
      <c r="A252" s="292"/>
      <c r="B252" s="292"/>
      <c r="D252" s="214"/>
    </row>
    <row r="253" spans="1:4" x14ac:dyDescent="0.25">
      <c r="A253" s="292"/>
      <c r="B253" s="292"/>
      <c r="D253" s="214"/>
    </row>
    <row r="254" spans="1:4" x14ac:dyDescent="0.25">
      <c r="A254" s="292"/>
      <c r="B254" s="292"/>
      <c r="D254" s="214"/>
    </row>
    <row r="255" spans="1:4" x14ac:dyDescent="0.25">
      <c r="A255" s="292"/>
      <c r="B255" s="292"/>
      <c r="D255" s="214"/>
    </row>
    <row r="256" spans="1:4" x14ac:dyDescent="0.25">
      <c r="A256" s="292"/>
      <c r="B256" s="292"/>
      <c r="D256" s="214"/>
    </row>
    <row r="257" spans="1:4" x14ac:dyDescent="0.25">
      <c r="A257" s="292"/>
      <c r="B257" s="292"/>
      <c r="D257" s="214"/>
    </row>
    <row r="258" spans="1:4" x14ac:dyDescent="0.25">
      <c r="A258" s="292"/>
      <c r="B258" s="292"/>
      <c r="D258" s="214"/>
    </row>
    <row r="259" spans="1:4" x14ac:dyDescent="0.25">
      <c r="A259" s="292"/>
      <c r="B259" s="292"/>
      <c r="D259" s="214"/>
    </row>
    <row r="260" spans="1:4" x14ac:dyDescent="0.25">
      <c r="A260" s="292"/>
      <c r="B260" s="292"/>
      <c r="D260" s="214"/>
    </row>
    <row r="261" spans="1:4" x14ac:dyDescent="0.25">
      <c r="A261" s="292"/>
      <c r="B261" s="292"/>
      <c r="D261" s="214"/>
    </row>
    <row r="262" spans="1:4" x14ac:dyDescent="0.25">
      <c r="A262" s="292"/>
      <c r="B262" s="292"/>
      <c r="D262" s="214"/>
    </row>
    <row r="263" spans="1:4" x14ac:dyDescent="0.25">
      <c r="A263" s="292"/>
      <c r="B263" s="292"/>
      <c r="D263" s="214"/>
    </row>
    <row r="264" spans="1:4" x14ac:dyDescent="0.25">
      <c r="A264" s="292"/>
      <c r="B264" s="292"/>
      <c r="D264" s="214"/>
    </row>
    <row r="265" spans="1:4" x14ac:dyDescent="0.25">
      <c r="A265" s="292"/>
      <c r="B265" s="292"/>
      <c r="D265" s="214"/>
    </row>
    <row r="266" spans="1:4" x14ac:dyDescent="0.25">
      <c r="A266" s="292"/>
      <c r="B266" s="292"/>
      <c r="D266" s="214"/>
    </row>
    <row r="267" spans="1:4" x14ac:dyDescent="0.25">
      <c r="A267" s="292"/>
      <c r="B267" s="292"/>
      <c r="D267" s="214"/>
    </row>
    <row r="268" spans="1:4" x14ac:dyDescent="0.25">
      <c r="A268" s="292"/>
      <c r="B268" s="292"/>
      <c r="D268" s="214"/>
    </row>
    <row r="269" spans="1:4" x14ac:dyDescent="0.25">
      <c r="A269" s="292"/>
      <c r="B269" s="292"/>
      <c r="D269" s="214"/>
    </row>
    <row r="270" spans="1:4" x14ac:dyDescent="0.25">
      <c r="A270" s="292"/>
      <c r="B270" s="292"/>
      <c r="D270" s="214"/>
    </row>
    <row r="271" spans="1:4" x14ac:dyDescent="0.25">
      <c r="A271" s="292"/>
      <c r="B271" s="292"/>
      <c r="D271" s="214"/>
    </row>
    <row r="272" spans="1:4" x14ac:dyDescent="0.25">
      <c r="A272" s="292"/>
      <c r="B272" s="292"/>
      <c r="D272" s="214"/>
    </row>
    <row r="273" spans="1:4" x14ac:dyDescent="0.25">
      <c r="A273" s="292"/>
      <c r="B273" s="292"/>
      <c r="D273" s="214"/>
    </row>
    <row r="274" spans="1:4" x14ac:dyDescent="0.25">
      <c r="A274" s="292"/>
      <c r="B274" s="292"/>
      <c r="D274" s="214"/>
    </row>
    <row r="275" spans="1:4" x14ac:dyDescent="0.25">
      <c r="A275" s="292"/>
      <c r="B275" s="292"/>
      <c r="D275" s="214"/>
    </row>
    <row r="276" spans="1:4" x14ac:dyDescent="0.25">
      <c r="A276" s="292"/>
      <c r="B276" s="292"/>
      <c r="D276" s="214"/>
    </row>
    <row r="277" spans="1:4" x14ac:dyDescent="0.25">
      <c r="A277" s="292"/>
      <c r="B277" s="292"/>
      <c r="D277" s="214"/>
    </row>
    <row r="278" spans="1:4" x14ac:dyDescent="0.25">
      <c r="A278" s="292"/>
      <c r="B278" s="292"/>
      <c r="D278" s="214"/>
    </row>
    <row r="279" spans="1:4" x14ac:dyDescent="0.25">
      <c r="A279" s="292"/>
      <c r="B279" s="292"/>
      <c r="D279" s="214"/>
    </row>
    <row r="280" spans="1:4" x14ac:dyDescent="0.25">
      <c r="A280" s="292"/>
      <c r="B280" s="292"/>
      <c r="D280" s="214"/>
    </row>
    <row r="281" spans="1:4" x14ac:dyDescent="0.25">
      <c r="A281" s="292"/>
      <c r="B281" s="292"/>
      <c r="D281" s="214"/>
    </row>
    <row r="282" spans="1:4" x14ac:dyDescent="0.25">
      <c r="A282" s="292"/>
      <c r="B282" s="292"/>
      <c r="D282" s="214"/>
    </row>
    <row r="283" spans="1:4" x14ac:dyDescent="0.25">
      <c r="A283" s="292"/>
      <c r="B283" s="292"/>
      <c r="D283" s="214"/>
    </row>
    <row r="284" spans="1:4" x14ac:dyDescent="0.25">
      <c r="A284" s="292"/>
      <c r="B284" s="292"/>
      <c r="D284" s="214"/>
    </row>
    <row r="285" spans="1:4" x14ac:dyDescent="0.25">
      <c r="A285" s="292"/>
      <c r="B285" s="292"/>
      <c r="D285" s="214"/>
    </row>
    <row r="286" spans="1:4" x14ac:dyDescent="0.25">
      <c r="A286" s="292"/>
      <c r="B286" s="292"/>
      <c r="D286" s="214"/>
    </row>
    <row r="287" spans="1:4" x14ac:dyDescent="0.25">
      <c r="A287" s="292"/>
      <c r="B287" s="292"/>
      <c r="D287" s="214"/>
    </row>
    <row r="288" spans="1:4" x14ac:dyDescent="0.25">
      <c r="A288" s="292"/>
      <c r="B288" s="292"/>
      <c r="D288" s="214"/>
    </row>
    <row r="289" spans="1:4" x14ac:dyDescent="0.25">
      <c r="A289" s="292"/>
      <c r="B289" s="292"/>
      <c r="D289" s="214"/>
    </row>
    <row r="290" spans="1:4" x14ac:dyDescent="0.25">
      <c r="A290" s="292"/>
      <c r="B290" s="292"/>
      <c r="D290" s="214"/>
    </row>
    <row r="291" spans="1:4" x14ac:dyDescent="0.25">
      <c r="A291" s="292"/>
      <c r="B291" s="292"/>
      <c r="D291" s="214"/>
    </row>
    <row r="292" spans="1:4" x14ac:dyDescent="0.25">
      <c r="A292" s="292"/>
      <c r="B292" s="292"/>
      <c r="D292" s="214"/>
    </row>
    <row r="293" spans="1:4" x14ac:dyDescent="0.25">
      <c r="A293" s="292"/>
      <c r="B293" s="292"/>
      <c r="D293" s="214"/>
    </row>
    <row r="294" spans="1:4" x14ac:dyDescent="0.25">
      <c r="A294" s="292"/>
      <c r="B294" s="292"/>
      <c r="D294" s="214"/>
    </row>
    <row r="295" spans="1:4" x14ac:dyDescent="0.25">
      <c r="A295" s="292"/>
      <c r="B295" s="292"/>
      <c r="D295" s="214"/>
    </row>
    <row r="296" spans="1:4" x14ac:dyDescent="0.25">
      <c r="A296" s="292"/>
      <c r="B296" s="292"/>
      <c r="D296" s="214"/>
    </row>
    <row r="297" spans="1:4" x14ac:dyDescent="0.25">
      <c r="A297" s="292"/>
      <c r="B297" s="292"/>
      <c r="D297" s="214"/>
    </row>
    <row r="298" spans="1:4" x14ac:dyDescent="0.25">
      <c r="A298" s="292"/>
      <c r="B298" s="292"/>
      <c r="D298" s="214"/>
    </row>
    <row r="299" spans="1:4" x14ac:dyDescent="0.25">
      <c r="A299" s="292"/>
      <c r="B299" s="292"/>
      <c r="D299" s="214"/>
    </row>
    <row r="300" spans="1:4" x14ac:dyDescent="0.25">
      <c r="A300" s="292"/>
      <c r="B300" s="292"/>
      <c r="D300" s="214"/>
    </row>
    <row r="301" spans="1:4" x14ac:dyDescent="0.25">
      <c r="A301" s="292"/>
      <c r="B301" s="292"/>
      <c r="D301" s="214"/>
    </row>
    <row r="302" spans="1:4" x14ac:dyDescent="0.25">
      <c r="A302" s="292"/>
      <c r="B302" s="292"/>
      <c r="D302" s="214"/>
    </row>
    <row r="303" spans="1:4" x14ac:dyDescent="0.25">
      <c r="A303" s="292"/>
      <c r="B303" s="292"/>
      <c r="D303" s="214"/>
    </row>
    <row r="304" spans="1:4" x14ac:dyDescent="0.25">
      <c r="A304" s="292"/>
      <c r="B304" s="292"/>
      <c r="D304" s="214"/>
    </row>
    <row r="305" spans="1:4" x14ac:dyDescent="0.25">
      <c r="A305" s="292"/>
      <c r="B305" s="292"/>
      <c r="D305" s="214"/>
    </row>
    <row r="306" spans="1:4" x14ac:dyDescent="0.25">
      <c r="A306" s="292"/>
      <c r="B306" s="292"/>
      <c r="D306" s="214"/>
    </row>
    <row r="307" spans="1:4" x14ac:dyDescent="0.25">
      <c r="A307" s="292"/>
      <c r="B307" s="292"/>
      <c r="D307" s="214"/>
    </row>
    <row r="308" spans="1:4" x14ac:dyDescent="0.25">
      <c r="A308" s="292"/>
      <c r="B308" s="292"/>
      <c r="D308" s="214"/>
    </row>
    <row r="309" spans="1:4" x14ac:dyDescent="0.25">
      <c r="A309" s="292"/>
      <c r="B309" s="292"/>
      <c r="D309" s="214"/>
    </row>
    <row r="310" spans="1:4" x14ac:dyDescent="0.25">
      <c r="A310" s="292"/>
      <c r="B310" s="292"/>
      <c r="D310" s="214"/>
    </row>
    <row r="311" spans="1:4" x14ac:dyDescent="0.25">
      <c r="A311" s="292"/>
      <c r="B311" s="292"/>
      <c r="D311" s="214"/>
    </row>
    <row r="312" spans="1:4" x14ac:dyDescent="0.25">
      <c r="A312" s="292"/>
      <c r="B312" s="292"/>
      <c r="D312" s="214"/>
    </row>
    <row r="313" spans="1:4" x14ac:dyDescent="0.25">
      <c r="A313" s="292"/>
      <c r="B313" s="292"/>
      <c r="D313" s="214"/>
    </row>
    <row r="314" spans="1:4" x14ac:dyDescent="0.25">
      <c r="A314" s="292"/>
      <c r="B314" s="292"/>
      <c r="D314" s="214"/>
    </row>
    <row r="315" spans="1:4" x14ac:dyDescent="0.25">
      <c r="A315" s="292"/>
      <c r="B315" s="292"/>
      <c r="D315" s="214"/>
    </row>
    <row r="316" spans="1:4" x14ac:dyDescent="0.25">
      <c r="A316" s="292"/>
      <c r="B316" s="292"/>
      <c r="D316" s="214"/>
    </row>
    <row r="317" spans="1:4" x14ac:dyDescent="0.25">
      <c r="A317" s="292"/>
      <c r="B317" s="292"/>
      <c r="D317" s="214"/>
    </row>
    <row r="318" spans="1:4" x14ac:dyDescent="0.25">
      <c r="A318" s="292"/>
      <c r="B318" s="292"/>
      <c r="D318" s="214"/>
    </row>
    <row r="319" spans="1:4" x14ac:dyDescent="0.25">
      <c r="A319" s="292"/>
      <c r="B319" s="292"/>
      <c r="D319" s="214"/>
    </row>
    <row r="320" spans="1:4" x14ac:dyDescent="0.25">
      <c r="A320" s="292"/>
      <c r="B320" s="292"/>
      <c r="D320" s="214"/>
    </row>
    <row r="321" spans="1:4" x14ac:dyDescent="0.25">
      <c r="A321" s="292"/>
      <c r="B321" s="292"/>
      <c r="D321" s="214"/>
    </row>
    <row r="322" spans="1:4" x14ac:dyDescent="0.25">
      <c r="A322" s="292"/>
      <c r="B322" s="292"/>
      <c r="D322" s="214"/>
    </row>
    <row r="323" spans="1:4" x14ac:dyDescent="0.25">
      <c r="A323" s="292"/>
      <c r="B323" s="292"/>
      <c r="D323" s="214"/>
    </row>
    <row r="324" spans="1:4" x14ac:dyDescent="0.25">
      <c r="A324" s="292"/>
      <c r="B324" s="292"/>
      <c r="D324" s="214"/>
    </row>
    <row r="325" spans="1:4" x14ac:dyDescent="0.25">
      <c r="A325" s="292"/>
      <c r="B325" s="292"/>
      <c r="D325" s="214"/>
    </row>
    <row r="326" spans="1:4" x14ac:dyDescent="0.25">
      <c r="A326" s="292"/>
      <c r="B326" s="292"/>
      <c r="D326" s="214"/>
    </row>
    <row r="327" spans="1:4" x14ac:dyDescent="0.25">
      <c r="A327" s="292"/>
      <c r="B327" s="292"/>
      <c r="D327" s="214"/>
    </row>
    <row r="328" spans="1:4" x14ac:dyDescent="0.25">
      <c r="A328" s="292"/>
      <c r="B328" s="292"/>
      <c r="D328" s="214"/>
    </row>
    <row r="329" spans="1:4" x14ac:dyDescent="0.25">
      <c r="A329" s="292"/>
      <c r="B329" s="292"/>
      <c r="D329" s="214"/>
    </row>
    <row r="330" spans="1:4" x14ac:dyDescent="0.25">
      <c r="A330" s="292"/>
      <c r="B330" s="292"/>
      <c r="D330" s="214"/>
    </row>
    <row r="331" spans="1:4" x14ac:dyDescent="0.25">
      <c r="A331" s="292"/>
      <c r="B331" s="292"/>
      <c r="D331" s="214"/>
    </row>
    <row r="332" spans="1:4" x14ac:dyDescent="0.25">
      <c r="A332" s="292"/>
      <c r="B332" s="292"/>
      <c r="D332" s="214"/>
    </row>
    <row r="333" spans="1:4" x14ac:dyDescent="0.25">
      <c r="A333" s="292"/>
      <c r="B333" s="292"/>
      <c r="D333" s="214"/>
    </row>
    <row r="334" spans="1:4" x14ac:dyDescent="0.25">
      <c r="A334" s="292"/>
      <c r="B334" s="292"/>
      <c r="D334" s="214"/>
    </row>
    <row r="335" spans="1:4" x14ac:dyDescent="0.25">
      <c r="A335" s="292"/>
      <c r="B335" s="292"/>
      <c r="D335" s="214"/>
    </row>
    <row r="336" spans="1:4" x14ac:dyDescent="0.25">
      <c r="A336" s="292"/>
      <c r="B336" s="292"/>
      <c r="D336" s="214"/>
    </row>
    <row r="337" spans="1:4" x14ac:dyDescent="0.25">
      <c r="A337" s="292"/>
      <c r="B337" s="292"/>
      <c r="D337" s="214"/>
    </row>
    <row r="338" spans="1:4" x14ac:dyDescent="0.25">
      <c r="A338" s="292"/>
      <c r="B338" s="292"/>
      <c r="D338" s="214"/>
    </row>
    <row r="339" spans="1:4" x14ac:dyDescent="0.25">
      <c r="A339" s="292"/>
      <c r="B339" s="292"/>
      <c r="D339" s="214"/>
    </row>
    <row r="340" spans="1:4" x14ac:dyDescent="0.25">
      <c r="A340" s="292"/>
      <c r="B340" s="292"/>
      <c r="D340" s="214"/>
    </row>
    <row r="341" spans="1:4" x14ac:dyDescent="0.25">
      <c r="A341" s="292"/>
      <c r="B341" s="292"/>
      <c r="D341" s="214"/>
    </row>
    <row r="342" spans="1:4" x14ac:dyDescent="0.25">
      <c r="A342" s="292"/>
      <c r="B342" s="292"/>
      <c r="D342" s="214"/>
    </row>
    <row r="343" spans="1:4" x14ac:dyDescent="0.25">
      <c r="A343" s="292"/>
      <c r="B343" s="292"/>
      <c r="D343" s="214"/>
    </row>
    <row r="344" spans="1:4" x14ac:dyDescent="0.25">
      <c r="A344" s="292"/>
      <c r="B344" s="292"/>
      <c r="D344" s="214"/>
    </row>
    <row r="345" spans="1:4" x14ac:dyDescent="0.25">
      <c r="A345" s="292"/>
      <c r="B345" s="292"/>
      <c r="D345" s="214"/>
    </row>
    <row r="346" spans="1:4" x14ac:dyDescent="0.25">
      <c r="A346" s="292"/>
      <c r="B346" s="292"/>
      <c r="D346" s="214"/>
    </row>
    <row r="347" spans="1:4" x14ac:dyDescent="0.25">
      <c r="A347" s="292"/>
      <c r="B347" s="292"/>
      <c r="D347" s="214"/>
    </row>
    <row r="348" spans="1:4" x14ac:dyDescent="0.25">
      <c r="A348" s="292"/>
      <c r="B348" s="292"/>
      <c r="D348" s="214"/>
    </row>
    <row r="349" spans="1:4" x14ac:dyDescent="0.25">
      <c r="A349" s="292"/>
      <c r="B349" s="292"/>
      <c r="D349" s="214"/>
    </row>
    <row r="350" spans="1:4" x14ac:dyDescent="0.25">
      <c r="A350" s="292"/>
      <c r="B350" s="292"/>
      <c r="D350" s="214"/>
    </row>
    <row r="351" spans="1:4" x14ac:dyDescent="0.25">
      <c r="A351" s="292"/>
      <c r="B351" s="292"/>
      <c r="D351" s="214"/>
    </row>
    <row r="352" spans="1:4" x14ac:dyDescent="0.25">
      <c r="A352" s="292"/>
      <c r="B352" s="292"/>
      <c r="D352" s="214"/>
    </row>
    <row r="353" spans="1:4" x14ac:dyDescent="0.25">
      <c r="A353" s="292"/>
      <c r="B353" s="292"/>
      <c r="D353" s="214"/>
    </row>
    <row r="354" spans="1:4" x14ac:dyDescent="0.25">
      <c r="A354" s="292"/>
      <c r="B354" s="292"/>
      <c r="D354" s="214"/>
    </row>
    <row r="355" spans="1:4" x14ac:dyDescent="0.25">
      <c r="A355" s="292"/>
      <c r="B355" s="292"/>
      <c r="D355" s="214"/>
    </row>
    <row r="356" spans="1:4" x14ac:dyDescent="0.25">
      <c r="A356" s="292"/>
      <c r="B356" s="292"/>
      <c r="D356" s="214"/>
    </row>
    <row r="357" spans="1:4" x14ac:dyDescent="0.25">
      <c r="A357" s="292"/>
      <c r="B357" s="292"/>
      <c r="D357" s="214"/>
    </row>
    <row r="358" spans="1:4" x14ac:dyDescent="0.25">
      <c r="A358" s="292"/>
      <c r="B358" s="292"/>
      <c r="D358" s="214"/>
    </row>
    <row r="359" spans="1:4" x14ac:dyDescent="0.25">
      <c r="A359" s="292"/>
      <c r="B359" s="292"/>
      <c r="D359" s="214"/>
    </row>
    <row r="360" spans="1:4" x14ac:dyDescent="0.25">
      <c r="A360" s="292"/>
      <c r="B360" s="292"/>
      <c r="D360" s="214"/>
    </row>
    <row r="361" spans="1:4" x14ac:dyDescent="0.25">
      <c r="A361" s="292"/>
      <c r="B361" s="292"/>
      <c r="D361" s="214"/>
    </row>
    <row r="362" spans="1:4" x14ac:dyDescent="0.25">
      <c r="A362" s="292"/>
      <c r="B362" s="292"/>
      <c r="D362" s="214"/>
    </row>
    <row r="363" spans="1:4" x14ac:dyDescent="0.25">
      <c r="A363" s="292"/>
      <c r="B363" s="292"/>
      <c r="D363" s="214"/>
    </row>
    <row r="364" spans="1:4" x14ac:dyDescent="0.25">
      <c r="A364" s="292"/>
      <c r="B364" s="292"/>
      <c r="D364" s="214"/>
    </row>
    <row r="365" spans="1:4" x14ac:dyDescent="0.25">
      <c r="A365" s="292"/>
      <c r="B365" s="292"/>
      <c r="D365" s="214"/>
    </row>
    <row r="366" spans="1:4" x14ac:dyDescent="0.25">
      <c r="A366" s="292"/>
      <c r="B366" s="292"/>
      <c r="D366" s="214"/>
    </row>
  </sheetData>
  <mergeCells count="20">
    <mergeCell ref="D72:D73"/>
    <mergeCell ref="A86:A87"/>
    <mergeCell ref="C61:C64"/>
    <mergeCell ref="C72:C73"/>
    <mergeCell ref="A59:B59"/>
    <mergeCell ref="A61:A64"/>
    <mergeCell ref="A69:B69"/>
    <mergeCell ref="A72:A73"/>
    <mergeCell ref="B72:B73"/>
    <mergeCell ref="A51:B51"/>
    <mergeCell ref="A53:A54"/>
    <mergeCell ref="A17:A18"/>
    <mergeCell ref="A25:B25"/>
    <mergeCell ref="A33:B33"/>
    <mergeCell ref="A36:A37"/>
    <mergeCell ref="A1:A2"/>
    <mergeCell ref="A3:D3"/>
    <mergeCell ref="A7:B7"/>
    <mergeCell ref="A13:B13"/>
    <mergeCell ref="A43:B43"/>
  </mergeCells>
  <pageMargins left="0.7" right="0.7" top="0.75" bottom="0.75" header="0.3" footer="0.3"/>
  <pageSetup paperSize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02"/>
  <sheetViews>
    <sheetView topLeftCell="A88" workbookViewId="0">
      <selection activeCell="G88" sqref="G1:I1048576"/>
    </sheetView>
  </sheetViews>
  <sheetFormatPr defaultRowHeight="15" x14ac:dyDescent="0.25"/>
  <cols>
    <col min="1" max="1" width="24.42578125" customWidth="1"/>
    <col min="2" max="2" width="18.85546875" customWidth="1"/>
    <col min="3" max="3" width="24.28515625" style="576" customWidth="1"/>
    <col min="4" max="4" width="20.28515625" customWidth="1"/>
  </cols>
  <sheetData>
    <row r="1" spans="1:5" ht="16.5" thickBot="1" x14ac:dyDescent="0.3">
      <c r="A1" s="775" t="s">
        <v>237</v>
      </c>
      <c r="B1" s="355" t="s">
        <v>199</v>
      </c>
      <c r="C1" s="547" t="s">
        <v>236</v>
      </c>
    </row>
    <row r="2" spans="1:5" ht="16.5" thickBot="1" x14ac:dyDescent="0.3">
      <c r="A2" s="776"/>
      <c r="B2" s="356">
        <v>43889</v>
      </c>
      <c r="C2" s="548">
        <v>43862</v>
      </c>
    </row>
    <row r="5" spans="1:5" x14ac:dyDescent="0.25">
      <c r="A5" s="765" t="s">
        <v>1</v>
      </c>
      <c r="B5" s="766"/>
      <c r="C5" s="766"/>
      <c r="D5" s="766"/>
    </row>
    <row r="6" spans="1:5" x14ac:dyDescent="0.25">
      <c r="A6" s="71" t="s">
        <v>2</v>
      </c>
      <c r="B6" s="71" t="s">
        <v>3</v>
      </c>
      <c r="C6" s="549" t="s">
        <v>92</v>
      </c>
      <c r="D6" s="270" t="s">
        <v>52</v>
      </c>
    </row>
    <row r="7" spans="1:5" ht="24" x14ac:dyDescent="0.25">
      <c r="A7" s="183" t="s">
        <v>81</v>
      </c>
      <c r="B7" s="113" t="s">
        <v>113</v>
      </c>
      <c r="C7" s="550">
        <v>8500</v>
      </c>
      <c r="D7" s="271">
        <v>5</v>
      </c>
    </row>
    <row r="8" spans="1:5" x14ac:dyDescent="0.25">
      <c r="A8" s="778" t="s">
        <v>89</v>
      </c>
      <c r="B8" s="778"/>
      <c r="C8" s="778"/>
      <c r="D8" s="272">
        <v>5</v>
      </c>
    </row>
    <row r="9" spans="1:5" x14ac:dyDescent="0.25">
      <c r="A9" s="739" t="s">
        <v>8</v>
      </c>
      <c r="B9" s="734"/>
      <c r="C9" s="734"/>
      <c r="D9" s="273"/>
    </row>
    <row r="10" spans="1:5" x14ac:dyDescent="0.25">
      <c r="A10" s="71" t="s">
        <v>2</v>
      </c>
      <c r="B10" s="71" t="s">
        <v>3</v>
      </c>
      <c r="C10" s="549" t="s">
        <v>4</v>
      </c>
      <c r="D10" s="270" t="s">
        <v>52</v>
      </c>
    </row>
    <row r="11" spans="1:5" ht="48" x14ac:dyDescent="0.25">
      <c r="A11" s="183" t="s">
        <v>81</v>
      </c>
      <c r="B11" s="184" t="s">
        <v>112</v>
      </c>
      <c r="C11" s="551">
        <v>8500</v>
      </c>
      <c r="D11" s="274">
        <v>8</v>
      </c>
      <c r="E11" s="292"/>
    </row>
    <row r="12" spans="1:5" x14ac:dyDescent="0.25">
      <c r="A12" s="61" t="s">
        <v>10</v>
      </c>
      <c r="B12" s="62"/>
      <c r="C12" s="551">
        <v>2000</v>
      </c>
      <c r="D12" s="274"/>
      <c r="E12" s="292"/>
    </row>
    <row r="13" spans="1:5" x14ac:dyDescent="0.25">
      <c r="A13" s="156" t="s">
        <v>70</v>
      </c>
      <c r="B13" s="155"/>
      <c r="C13" s="552">
        <v>500</v>
      </c>
      <c r="D13" s="275"/>
    </row>
    <row r="14" spans="1:5" x14ac:dyDescent="0.25">
      <c r="A14" s="778" t="s">
        <v>89</v>
      </c>
      <c r="B14" s="778"/>
      <c r="C14" s="778"/>
      <c r="D14" s="272">
        <v>8</v>
      </c>
    </row>
    <row r="15" spans="1:5" x14ac:dyDescent="0.25">
      <c r="A15" s="739" t="s">
        <v>11</v>
      </c>
      <c r="B15" s="734"/>
      <c r="C15" s="734"/>
      <c r="D15" s="273"/>
    </row>
    <row r="16" spans="1:5" x14ac:dyDescent="0.25">
      <c r="A16" s="71" t="s">
        <v>2</v>
      </c>
      <c r="B16" s="71" t="s">
        <v>3</v>
      </c>
      <c r="C16" s="549" t="s">
        <v>4</v>
      </c>
      <c r="D16" s="270" t="s">
        <v>52</v>
      </c>
    </row>
    <row r="17" spans="1:5" ht="60" x14ac:dyDescent="0.25">
      <c r="A17" s="183" t="s">
        <v>81</v>
      </c>
      <c r="B17" s="311" t="s">
        <v>114</v>
      </c>
      <c r="C17" s="550">
        <v>7000</v>
      </c>
      <c r="D17" s="544">
        <v>13</v>
      </c>
      <c r="E17" s="292"/>
    </row>
    <row r="18" spans="1:5" ht="36" x14ac:dyDescent="0.25">
      <c r="A18" s="517" t="s">
        <v>143</v>
      </c>
      <c r="B18" s="62" t="s">
        <v>144</v>
      </c>
      <c r="C18" s="553">
        <v>9000</v>
      </c>
      <c r="D18" s="544">
        <v>6</v>
      </c>
      <c r="E18" s="292"/>
    </row>
    <row r="19" spans="1:5" ht="36" x14ac:dyDescent="0.25">
      <c r="A19" s="741" t="s">
        <v>95</v>
      </c>
      <c r="B19" s="311" t="s">
        <v>115</v>
      </c>
      <c r="C19" s="550">
        <v>10000</v>
      </c>
      <c r="D19" s="335">
        <v>1</v>
      </c>
      <c r="E19" s="292"/>
    </row>
    <row r="20" spans="1:5" ht="36" x14ac:dyDescent="0.25">
      <c r="A20" s="780"/>
      <c r="B20" s="311" t="s">
        <v>116</v>
      </c>
      <c r="C20" s="550">
        <v>10000</v>
      </c>
      <c r="D20" s="335">
        <v>1</v>
      </c>
      <c r="E20" s="292"/>
    </row>
    <row r="21" spans="1:5" ht="36" x14ac:dyDescent="0.25">
      <c r="A21" s="519" t="s">
        <v>118</v>
      </c>
      <c r="B21" s="311" t="s">
        <v>117</v>
      </c>
      <c r="C21" s="550">
        <v>14000</v>
      </c>
      <c r="D21" s="186">
        <v>2</v>
      </c>
      <c r="E21" s="292"/>
    </row>
    <row r="22" spans="1:5" ht="36" x14ac:dyDescent="0.25">
      <c r="A22" s="348" t="s">
        <v>147</v>
      </c>
      <c r="B22" s="331" t="s">
        <v>197</v>
      </c>
      <c r="C22" s="554">
        <v>8000</v>
      </c>
      <c r="D22" s="354">
        <v>8</v>
      </c>
      <c r="E22" s="292"/>
    </row>
    <row r="23" spans="1:5" s="292" customFormat="1" ht="36" x14ac:dyDescent="0.25">
      <c r="A23" s="698" t="s">
        <v>268</v>
      </c>
      <c r="B23" s="699" t="s">
        <v>197</v>
      </c>
      <c r="C23" s="700">
        <v>6000</v>
      </c>
      <c r="D23" s="354"/>
    </row>
    <row r="24" spans="1:5" x14ac:dyDescent="0.25">
      <c r="A24" s="61" t="s">
        <v>10</v>
      </c>
      <c r="B24" s="62"/>
      <c r="C24" s="555">
        <v>2000</v>
      </c>
      <c r="D24" s="179"/>
    </row>
    <row r="25" spans="1:5" x14ac:dyDescent="0.25">
      <c r="A25" s="156" t="s">
        <v>70</v>
      </c>
      <c r="B25" s="155"/>
      <c r="C25" s="552">
        <v>500</v>
      </c>
      <c r="D25" s="275"/>
    </row>
    <row r="26" spans="1:5" x14ac:dyDescent="0.25">
      <c r="A26" s="778" t="s">
        <v>89</v>
      </c>
      <c r="B26" s="778"/>
      <c r="C26" s="778"/>
      <c r="D26" s="277">
        <f>SUM(D17:D25)</f>
        <v>31</v>
      </c>
    </row>
    <row r="27" spans="1:5" x14ac:dyDescent="0.25">
      <c r="A27" s="739" t="s">
        <v>18</v>
      </c>
      <c r="B27" s="734"/>
      <c r="C27" s="734"/>
      <c r="D27" s="278"/>
    </row>
    <row r="28" spans="1:5" x14ac:dyDescent="0.25">
      <c r="A28" s="71" t="s">
        <v>2</v>
      </c>
      <c r="B28" s="71" t="s">
        <v>3</v>
      </c>
      <c r="C28" s="549" t="s">
        <v>4</v>
      </c>
      <c r="D28" s="279" t="s">
        <v>52</v>
      </c>
    </row>
    <row r="29" spans="1:5" ht="48" x14ac:dyDescent="0.25">
      <c r="A29" s="183" t="s">
        <v>81</v>
      </c>
      <c r="B29" s="311" t="s">
        <v>119</v>
      </c>
      <c r="C29" s="551">
        <v>8500</v>
      </c>
      <c r="D29" s="622">
        <v>28</v>
      </c>
      <c r="E29" s="292"/>
    </row>
    <row r="30" spans="1:5" ht="36" x14ac:dyDescent="0.25">
      <c r="A30" s="185" t="s">
        <v>95</v>
      </c>
      <c r="B30" s="311" t="s">
        <v>116</v>
      </c>
      <c r="C30" s="551">
        <v>12000</v>
      </c>
      <c r="D30" s="622">
        <v>9</v>
      </c>
      <c r="E30" s="292"/>
    </row>
    <row r="31" spans="1:5" x14ac:dyDescent="0.25">
      <c r="A31" s="64" t="s">
        <v>10</v>
      </c>
      <c r="B31" s="62"/>
      <c r="C31" s="557">
        <v>2000</v>
      </c>
      <c r="D31" s="622"/>
    </row>
    <row r="32" spans="1:5" x14ac:dyDescent="0.25">
      <c r="A32" s="156" t="s">
        <v>70</v>
      </c>
      <c r="B32" s="155"/>
      <c r="C32" s="552">
        <v>500</v>
      </c>
      <c r="D32" s="275"/>
    </row>
    <row r="33" spans="1:5" x14ac:dyDescent="0.25">
      <c r="A33" s="779" t="s">
        <v>89</v>
      </c>
      <c r="B33" s="779"/>
      <c r="C33" s="779"/>
      <c r="D33" s="277">
        <f>SUM(D29:D32)</f>
        <v>37</v>
      </c>
    </row>
    <row r="34" spans="1:5" x14ac:dyDescent="0.25">
      <c r="A34" s="518"/>
      <c r="B34" s="518"/>
      <c r="C34" s="558"/>
      <c r="D34" s="282"/>
    </row>
    <row r="35" spans="1:5" x14ac:dyDescent="0.25">
      <c r="A35" s="734" t="s">
        <v>20</v>
      </c>
      <c r="B35" s="734"/>
      <c r="C35" s="734"/>
      <c r="D35" s="278"/>
    </row>
    <row r="36" spans="1:5" x14ac:dyDescent="0.25">
      <c r="A36" s="71" t="s">
        <v>2</v>
      </c>
      <c r="B36" s="71" t="s">
        <v>3</v>
      </c>
      <c r="C36" s="549" t="s">
        <v>4</v>
      </c>
      <c r="D36" s="279" t="s">
        <v>52</v>
      </c>
    </row>
    <row r="37" spans="1:5" ht="36" x14ac:dyDescent="0.25">
      <c r="A37" s="183" t="s">
        <v>97</v>
      </c>
      <c r="B37" s="113" t="s">
        <v>122</v>
      </c>
      <c r="C37" s="559">
        <v>9000</v>
      </c>
      <c r="D37" s="283">
        <v>1</v>
      </c>
      <c r="E37" s="292"/>
    </row>
    <row r="38" spans="1:5" ht="24" x14ac:dyDescent="0.25">
      <c r="A38" s="727" t="s">
        <v>94</v>
      </c>
      <c r="B38" s="113" t="s">
        <v>113</v>
      </c>
      <c r="C38" s="550">
        <v>7000</v>
      </c>
      <c r="D38" s="283">
        <v>20</v>
      </c>
      <c r="E38" s="292"/>
    </row>
    <row r="39" spans="1:5" ht="36" x14ac:dyDescent="0.25">
      <c r="A39" s="728"/>
      <c r="B39" s="113" t="s">
        <v>122</v>
      </c>
      <c r="C39" s="559">
        <v>7000</v>
      </c>
      <c r="D39" s="283">
        <v>2</v>
      </c>
      <c r="E39" s="292"/>
    </row>
    <row r="40" spans="1:5" ht="36" x14ac:dyDescent="0.25">
      <c r="A40" s="191" t="s">
        <v>95</v>
      </c>
      <c r="B40" s="184" t="s">
        <v>123</v>
      </c>
      <c r="C40" s="556">
        <v>10000</v>
      </c>
      <c r="D40" s="283">
        <v>12</v>
      </c>
      <c r="E40" s="292"/>
    </row>
    <row r="41" spans="1:5" x14ac:dyDescent="0.25">
      <c r="A41" s="64" t="s">
        <v>10</v>
      </c>
      <c r="B41" s="62"/>
      <c r="C41" s="557">
        <v>2000</v>
      </c>
      <c r="D41" s="280"/>
    </row>
    <row r="42" spans="1:5" x14ac:dyDescent="0.25">
      <c r="A42" s="156" t="s">
        <v>70</v>
      </c>
      <c r="B42" s="155"/>
      <c r="C42" s="552">
        <v>500</v>
      </c>
      <c r="D42" s="275"/>
    </row>
    <row r="43" spans="1:5" x14ac:dyDescent="0.25">
      <c r="A43" s="783" t="s">
        <v>89</v>
      </c>
      <c r="B43" s="783"/>
      <c r="C43" s="783"/>
      <c r="D43" s="284">
        <f>SUM(D37:D42)</f>
        <v>35</v>
      </c>
    </row>
    <row r="44" spans="1:5" x14ac:dyDescent="0.25">
      <c r="A44" s="176"/>
      <c r="B44" s="176"/>
      <c r="C44" s="560"/>
      <c r="D44" s="285"/>
    </row>
    <row r="45" spans="1:5" x14ac:dyDescent="0.25">
      <c r="A45" s="734" t="s">
        <v>25</v>
      </c>
      <c r="B45" s="734"/>
      <c r="C45" s="734"/>
      <c r="D45" s="278"/>
    </row>
    <row r="46" spans="1:5" x14ac:dyDescent="0.25">
      <c r="A46" s="71" t="s">
        <v>2</v>
      </c>
      <c r="B46" s="71" t="s">
        <v>3</v>
      </c>
      <c r="C46" s="549" t="s">
        <v>4</v>
      </c>
      <c r="D46" s="279" t="s">
        <v>52</v>
      </c>
    </row>
    <row r="47" spans="1:5" ht="36" x14ac:dyDescent="0.25">
      <c r="A47" s="185" t="s">
        <v>94</v>
      </c>
      <c r="B47" s="113" t="s">
        <v>122</v>
      </c>
      <c r="C47" s="551">
        <v>9000</v>
      </c>
      <c r="D47" s="247">
        <v>8</v>
      </c>
      <c r="E47" s="292"/>
    </row>
    <row r="48" spans="1:5" ht="36" x14ac:dyDescent="0.25">
      <c r="A48" s="185" t="s">
        <v>140</v>
      </c>
      <c r="B48" s="62" t="s">
        <v>27</v>
      </c>
      <c r="C48" s="561">
        <v>12000</v>
      </c>
      <c r="D48" s="341">
        <v>2</v>
      </c>
      <c r="E48" s="292"/>
    </row>
    <row r="49" spans="1:5" x14ac:dyDescent="0.25">
      <c r="A49" s="61" t="s">
        <v>10</v>
      </c>
      <c r="B49" s="59"/>
      <c r="C49" s="555">
        <v>2000</v>
      </c>
      <c r="D49" s="286"/>
    </row>
    <row r="50" spans="1:5" x14ac:dyDescent="0.25">
      <c r="A50" s="156" t="s">
        <v>70</v>
      </c>
      <c r="B50" s="155"/>
      <c r="C50" s="552">
        <v>500</v>
      </c>
      <c r="D50" s="275"/>
    </row>
    <row r="51" spans="1:5" x14ac:dyDescent="0.25">
      <c r="A51" s="783" t="s">
        <v>89</v>
      </c>
      <c r="B51" s="783"/>
      <c r="C51" s="783"/>
      <c r="D51" s="284">
        <v>10</v>
      </c>
    </row>
    <row r="52" spans="1:5" x14ac:dyDescent="0.25">
      <c r="A52" s="176"/>
      <c r="B52" s="176"/>
      <c r="C52" s="560"/>
      <c r="D52" s="285"/>
    </row>
    <row r="53" spans="1:5" x14ac:dyDescent="0.25">
      <c r="A53" s="734" t="s">
        <v>28</v>
      </c>
      <c r="B53" s="734"/>
      <c r="C53" s="734"/>
      <c r="D53" s="278"/>
    </row>
    <row r="54" spans="1:5" x14ac:dyDescent="0.25">
      <c r="A54" s="71" t="s">
        <v>2</v>
      </c>
      <c r="B54" s="71" t="s">
        <v>3</v>
      </c>
      <c r="C54" s="549" t="s">
        <v>4</v>
      </c>
      <c r="D54" s="279" t="s">
        <v>52</v>
      </c>
    </row>
    <row r="55" spans="1:5" ht="36" x14ac:dyDescent="0.25">
      <c r="A55" s="744" t="s">
        <v>81</v>
      </c>
      <c r="B55" s="113" t="s">
        <v>122</v>
      </c>
      <c r="C55" s="559">
        <v>7000</v>
      </c>
      <c r="D55" s="524">
        <v>4</v>
      </c>
      <c r="E55" s="292"/>
    </row>
    <row r="56" spans="1:5" ht="24" x14ac:dyDescent="0.25">
      <c r="A56" s="745"/>
      <c r="B56" s="113" t="s">
        <v>113</v>
      </c>
      <c r="C56" s="559">
        <v>7000</v>
      </c>
      <c r="D56" s="524">
        <v>18</v>
      </c>
      <c r="E56" s="292"/>
    </row>
    <row r="57" spans="1:5" x14ac:dyDescent="0.25">
      <c r="A57" s="183" t="s">
        <v>10</v>
      </c>
      <c r="B57" s="113"/>
      <c r="C57" s="559">
        <v>2000</v>
      </c>
      <c r="D57" s="286"/>
    </row>
    <row r="58" spans="1:5" x14ac:dyDescent="0.25">
      <c r="A58" s="156" t="s">
        <v>70</v>
      </c>
      <c r="B58" s="155"/>
      <c r="C58" s="562">
        <v>500</v>
      </c>
      <c r="D58" s="275"/>
    </row>
    <row r="59" spans="1:5" x14ac:dyDescent="0.25">
      <c r="A59" s="783" t="s">
        <v>89</v>
      </c>
      <c r="B59" s="783"/>
      <c r="C59" s="783"/>
      <c r="D59" s="284">
        <v>22</v>
      </c>
    </row>
    <row r="60" spans="1:5" x14ac:dyDescent="0.25">
      <c r="A60" s="159"/>
      <c r="B60" s="160"/>
      <c r="C60" s="563"/>
      <c r="D60" s="287"/>
    </row>
    <row r="61" spans="1:5" x14ac:dyDescent="0.25">
      <c r="A61" s="734" t="s">
        <v>29</v>
      </c>
      <c r="B61" s="734"/>
      <c r="C61" s="734"/>
      <c r="D61" s="278"/>
    </row>
    <row r="62" spans="1:5" x14ac:dyDescent="0.25">
      <c r="A62" s="71" t="s">
        <v>2</v>
      </c>
      <c r="B62" s="71" t="s">
        <v>3</v>
      </c>
      <c r="C62" s="549" t="s">
        <v>4</v>
      </c>
      <c r="D62" s="279" t="s">
        <v>52</v>
      </c>
    </row>
    <row r="63" spans="1:5" ht="36" x14ac:dyDescent="0.25">
      <c r="A63" s="744" t="s">
        <v>81</v>
      </c>
      <c r="B63" s="113" t="s">
        <v>122</v>
      </c>
      <c r="C63" s="868">
        <v>8500</v>
      </c>
      <c r="D63" s="178">
        <v>2</v>
      </c>
      <c r="E63" s="292"/>
    </row>
    <row r="64" spans="1:5" ht="24" x14ac:dyDescent="0.25">
      <c r="A64" s="748"/>
      <c r="B64" s="113" t="s">
        <v>113</v>
      </c>
      <c r="C64" s="869"/>
      <c r="D64" s="178">
        <v>21</v>
      </c>
      <c r="E64" s="292"/>
    </row>
    <row r="65" spans="1:5" ht="36" x14ac:dyDescent="0.25">
      <c r="A65" s="748"/>
      <c r="B65" s="113" t="s">
        <v>122</v>
      </c>
      <c r="C65" s="869"/>
      <c r="D65" s="179">
        <v>4</v>
      </c>
      <c r="E65" s="292"/>
    </row>
    <row r="66" spans="1:5" ht="24" x14ac:dyDescent="0.25">
      <c r="A66" s="745"/>
      <c r="B66" s="113" t="s">
        <v>113</v>
      </c>
      <c r="C66" s="870"/>
      <c r="D66" s="179">
        <v>6</v>
      </c>
      <c r="E66" s="292"/>
    </row>
    <row r="67" spans="1:5" ht="36" x14ac:dyDescent="0.25">
      <c r="A67" s="519" t="s">
        <v>97</v>
      </c>
      <c r="B67" s="113" t="s">
        <v>122</v>
      </c>
      <c r="C67" s="559">
        <v>9500</v>
      </c>
      <c r="D67" s="179">
        <v>2</v>
      </c>
      <c r="E67" s="292"/>
    </row>
    <row r="68" spans="1:5" x14ac:dyDescent="0.25">
      <c r="A68" s="61" t="s">
        <v>10</v>
      </c>
      <c r="B68" s="59"/>
      <c r="C68" s="555">
        <v>2000</v>
      </c>
      <c r="D68" s="125"/>
    </row>
    <row r="69" spans="1:5" x14ac:dyDescent="0.25">
      <c r="A69" s="156" t="s">
        <v>70</v>
      </c>
      <c r="B69" s="155"/>
      <c r="C69" s="552">
        <v>500</v>
      </c>
      <c r="D69" s="125"/>
    </row>
    <row r="70" spans="1:5" x14ac:dyDescent="0.25">
      <c r="A70" s="781" t="s">
        <v>89</v>
      </c>
      <c r="B70" s="782"/>
      <c r="C70" s="782"/>
      <c r="D70" s="288">
        <f>SUM(D63:D69)</f>
        <v>35</v>
      </c>
    </row>
    <row r="71" spans="1:5" x14ac:dyDescent="0.25">
      <c r="A71" s="733" t="s">
        <v>30</v>
      </c>
      <c r="B71" s="733"/>
      <c r="C71" s="733"/>
      <c r="D71" s="278"/>
    </row>
    <row r="72" spans="1:5" x14ac:dyDescent="0.25">
      <c r="A72" s="71" t="s">
        <v>2</v>
      </c>
      <c r="B72" s="71" t="s">
        <v>3</v>
      </c>
      <c r="C72" s="549" t="s">
        <v>4</v>
      </c>
      <c r="D72" s="279" t="s">
        <v>52</v>
      </c>
    </row>
    <row r="73" spans="1:5" ht="36" x14ac:dyDescent="0.25">
      <c r="A73" s="521" t="s">
        <v>216</v>
      </c>
      <c r="B73" s="521" t="s">
        <v>212</v>
      </c>
      <c r="C73" s="564">
        <v>9000</v>
      </c>
      <c r="D73" s="545">
        <v>19</v>
      </c>
      <c r="E73" s="292"/>
    </row>
    <row r="74" spans="1:5" x14ac:dyDescent="0.25">
      <c r="A74" s="858" t="s">
        <v>213</v>
      </c>
      <c r="B74" s="866" t="s">
        <v>238</v>
      </c>
      <c r="C74" s="871">
        <v>12000</v>
      </c>
      <c r="D74" s="718">
        <v>7</v>
      </c>
      <c r="E74" s="292"/>
    </row>
    <row r="75" spans="1:5" x14ac:dyDescent="0.25">
      <c r="A75" s="859"/>
      <c r="B75" s="867"/>
      <c r="C75" s="872"/>
      <c r="D75" s="719"/>
      <c r="E75" s="292"/>
    </row>
    <row r="76" spans="1:5" ht="36" x14ac:dyDescent="0.25">
      <c r="A76" s="522" t="s">
        <v>218</v>
      </c>
      <c r="B76" s="354" t="s">
        <v>239</v>
      </c>
      <c r="C76" s="565">
        <v>12000</v>
      </c>
      <c r="D76" s="520">
        <v>1</v>
      </c>
      <c r="E76" s="292"/>
    </row>
    <row r="77" spans="1:5" ht="36" x14ac:dyDescent="0.25">
      <c r="A77" s="522" t="s">
        <v>217</v>
      </c>
      <c r="B77" s="523" t="s">
        <v>240</v>
      </c>
      <c r="C77" s="566">
        <v>10000</v>
      </c>
      <c r="D77" s="459">
        <v>3</v>
      </c>
      <c r="E77" s="292"/>
    </row>
    <row r="78" spans="1:5" ht="51" x14ac:dyDescent="0.25">
      <c r="A78" s="546" t="s">
        <v>210</v>
      </c>
      <c r="B78" s="250" t="s">
        <v>241</v>
      </c>
      <c r="C78" s="566">
        <v>12000</v>
      </c>
      <c r="D78" s="459">
        <v>8</v>
      </c>
      <c r="E78" s="292"/>
    </row>
    <row r="79" spans="1:5" ht="36" x14ac:dyDescent="0.25">
      <c r="A79" s="521" t="s">
        <v>209</v>
      </c>
      <c r="B79" s="354" t="s">
        <v>239</v>
      </c>
      <c r="C79" s="566">
        <v>16000</v>
      </c>
      <c r="D79" s="459">
        <v>9</v>
      </c>
      <c r="E79" s="292"/>
    </row>
    <row r="80" spans="1:5" x14ac:dyDescent="0.25">
      <c r="A80" s="546" t="s">
        <v>10</v>
      </c>
      <c r="B80" s="354"/>
      <c r="C80" s="566">
        <v>2000</v>
      </c>
      <c r="D80" s="271"/>
    </row>
    <row r="81" spans="1:5" x14ac:dyDescent="0.25">
      <c r="A81" s="156" t="s">
        <v>70</v>
      </c>
      <c r="B81" s="137"/>
      <c r="C81" s="567">
        <v>500</v>
      </c>
      <c r="D81" s="181"/>
    </row>
    <row r="82" spans="1:5" x14ac:dyDescent="0.25">
      <c r="A82" s="778" t="s">
        <v>90</v>
      </c>
      <c r="B82" s="778"/>
      <c r="C82" s="778"/>
      <c r="D82" s="272">
        <f>SUM(D73:D79)</f>
        <v>47</v>
      </c>
    </row>
    <row r="83" spans="1:5" x14ac:dyDescent="0.25">
      <c r="A83" s="163"/>
      <c r="B83" s="163"/>
      <c r="C83" s="568"/>
      <c r="D83" s="282"/>
    </row>
    <row r="84" spans="1:5" x14ac:dyDescent="0.25">
      <c r="A84" s="128"/>
      <c r="B84" s="60"/>
      <c r="C84" s="569"/>
      <c r="D84" s="109"/>
    </row>
    <row r="85" spans="1:5" x14ac:dyDescent="0.25">
      <c r="A85" s="169" t="s">
        <v>68</v>
      </c>
      <c r="B85" s="164"/>
      <c r="C85" s="570"/>
      <c r="D85" s="289"/>
    </row>
    <row r="86" spans="1:5" x14ac:dyDescent="0.25">
      <c r="A86" s="75" t="s">
        <v>2</v>
      </c>
      <c r="B86" s="75" t="s">
        <v>3</v>
      </c>
      <c r="C86" s="571" t="s">
        <v>4</v>
      </c>
      <c r="D86" s="290" t="s">
        <v>52</v>
      </c>
    </row>
    <row r="87" spans="1:5" ht="36" x14ac:dyDescent="0.25">
      <c r="A87" s="519" t="s">
        <v>101</v>
      </c>
      <c r="B87" s="332" t="s">
        <v>122</v>
      </c>
      <c r="C87" s="572">
        <v>8500</v>
      </c>
      <c r="D87" s="186">
        <v>15</v>
      </c>
      <c r="E87" s="292"/>
    </row>
    <row r="88" spans="1:5" ht="36" x14ac:dyDescent="0.25">
      <c r="A88" s="741" t="s">
        <v>103</v>
      </c>
      <c r="B88" s="332" t="s">
        <v>122</v>
      </c>
      <c r="C88" s="572">
        <v>10000</v>
      </c>
      <c r="D88" s="186">
        <v>8</v>
      </c>
      <c r="E88" s="292"/>
    </row>
    <row r="89" spans="1:5" ht="24" x14ac:dyDescent="0.25">
      <c r="A89" s="742"/>
      <c r="B89" s="113" t="s">
        <v>113</v>
      </c>
      <c r="C89" s="572">
        <v>10000</v>
      </c>
      <c r="D89" s="186">
        <v>3</v>
      </c>
      <c r="E89" s="292"/>
    </row>
    <row r="90" spans="1:5" x14ac:dyDescent="0.25">
      <c r="A90" s="61" t="s">
        <v>10</v>
      </c>
      <c r="B90" s="59"/>
      <c r="C90" s="555">
        <v>2000</v>
      </c>
      <c r="D90" s="125"/>
    </row>
    <row r="91" spans="1:5" x14ac:dyDescent="0.25">
      <c r="A91" s="156" t="s">
        <v>70</v>
      </c>
      <c r="B91" s="155"/>
      <c r="C91" s="552">
        <v>500</v>
      </c>
      <c r="D91" s="275"/>
    </row>
    <row r="92" spans="1:5" x14ac:dyDescent="0.25">
      <c r="A92" s="781" t="s">
        <v>90</v>
      </c>
      <c r="B92" s="782"/>
      <c r="C92" s="782"/>
      <c r="D92" s="291">
        <v>26</v>
      </c>
    </row>
    <row r="93" spans="1:5" x14ac:dyDescent="0.25">
      <c r="A93" s="172"/>
      <c r="B93" s="173"/>
      <c r="C93" s="573"/>
      <c r="D93" s="287"/>
    </row>
    <row r="94" spans="1:5" x14ac:dyDescent="0.25">
      <c r="A94" s="169" t="s">
        <v>69</v>
      </c>
      <c r="B94" s="164"/>
      <c r="C94" s="570"/>
      <c r="D94" s="289"/>
    </row>
    <row r="95" spans="1:5" x14ac:dyDescent="0.25">
      <c r="A95" s="75" t="s">
        <v>2</v>
      </c>
      <c r="B95" s="76" t="s">
        <v>3</v>
      </c>
      <c r="C95" s="574" t="s">
        <v>4</v>
      </c>
      <c r="D95" s="290" t="s">
        <v>52</v>
      </c>
    </row>
    <row r="96" spans="1:5" ht="51" x14ac:dyDescent="0.25">
      <c r="A96" s="519" t="s">
        <v>104</v>
      </c>
      <c r="B96" s="198" t="s">
        <v>139</v>
      </c>
      <c r="C96" s="562">
        <v>16000</v>
      </c>
      <c r="D96" s="186">
        <v>10</v>
      </c>
      <c r="E96" s="292"/>
    </row>
    <row r="97" spans="1:5" ht="24" x14ac:dyDescent="0.25">
      <c r="A97" s="519" t="s">
        <v>101</v>
      </c>
      <c r="B97" s="113" t="s">
        <v>113</v>
      </c>
      <c r="C97" s="562">
        <v>8500</v>
      </c>
      <c r="D97" s="186">
        <v>6</v>
      </c>
      <c r="E97" s="292"/>
    </row>
    <row r="98" spans="1:5" ht="24" x14ac:dyDescent="0.25">
      <c r="A98" s="519" t="s">
        <v>235</v>
      </c>
      <c r="B98" s="113" t="s">
        <v>113</v>
      </c>
      <c r="C98" s="577">
        <v>8000</v>
      </c>
      <c r="D98" s="186">
        <v>6</v>
      </c>
      <c r="E98" s="292"/>
    </row>
    <row r="99" spans="1:5" x14ac:dyDescent="0.25">
      <c r="A99" s="61" t="s">
        <v>10</v>
      </c>
      <c r="B99" s="155"/>
      <c r="C99" s="555">
        <v>2000</v>
      </c>
      <c r="D99" s="125"/>
    </row>
    <row r="100" spans="1:5" x14ac:dyDescent="0.25">
      <c r="A100" s="155" t="s">
        <v>70</v>
      </c>
      <c r="B100" s="155"/>
      <c r="C100" s="552">
        <v>500</v>
      </c>
      <c r="D100" s="275"/>
    </row>
    <row r="101" spans="1:5" x14ac:dyDescent="0.25">
      <c r="A101" s="781" t="s">
        <v>90</v>
      </c>
      <c r="B101" s="782"/>
      <c r="C101" s="782"/>
      <c r="D101" s="291">
        <v>16</v>
      </c>
    </row>
    <row r="102" spans="1:5" x14ac:dyDescent="0.25">
      <c r="A102" s="268"/>
      <c r="B102" s="268"/>
      <c r="C102" s="575"/>
      <c r="D102" s="269"/>
    </row>
  </sheetData>
  <mergeCells count="31">
    <mergeCell ref="D74:D75"/>
    <mergeCell ref="A82:C82"/>
    <mergeCell ref="A88:A89"/>
    <mergeCell ref="A92:C92"/>
    <mergeCell ref="A101:C101"/>
    <mergeCell ref="A74:A75"/>
    <mergeCell ref="B74:B75"/>
    <mergeCell ref="C74:C75"/>
    <mergeCell ref="A1:A2"/>
    <mergeCell ref="A63:A66"/>
    <mergeCell ref="C63:C66"/>
    <mergeCell ref="A70:C70"/>
    <mergeCell ref="A71:C71"/>
    <mergeCell ref="A45:C45"/>
    <mergeCell ref="A51:C51"/>
    <mergeCell ref="A53:C53"/>
    <mergeCell ref="A55:A56"/>
    <mergeCell ref="A59:C59"/>
    <mergeCell ref="A61:C61"/>
    <mergeCell ref="A26:C26"/>
    <mergeCell ref="A27:C27"/>
    <mergeCell ref="A33:C33"/>
    <mergeCell ref="A35:C35"/>
    <mergeCell ref="A38:A39"/>
    <mergeCell ref="A43:C43"/>
    <mergeCell ref="A5:D5"/>
    <mergeCell ref="A8:C8"/>
    <mergeCell ref="A9:C9"/>
    <mergeCell ref="A14:C14"/>
    <mergeCell ref="A15:C15"/>
    <mergeCell ref="A19:A2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workbookViewId="0">
      <selection activeCell="I20" sqref="I20"/>
    </sheetView>
  </sheetViews>
  <sheetFormatPr defaultRowHeight="15" x14ac:dyDescent="0.25"/>
  <cols>
    <col min="1" max="1" width="17.140625" customWidth="1"/>
    <col min="2" max="2" width="27.42578125" customWidth="1"/>
    <col min="3" max="3" width="22.7109375" customWidth="1"/>
    <col min="4" max="4" width="0" style="579" hidden="1" customWidth="1"/>
    <col min="6" max="6" width="11.140625" style="621" hidden="1" customWidth="1"/>
    <col min="7" max="7" width="11.5703125" style="621" hidden="1" customWidth="1"/>
  </cols>
  <sheetData>
    <row r="1" spans="1:8" ht="16.5" customHeight="1" thickBot="1" x14ac:dyDescent="0.3">
      <c r="A1" s="775" t="s">
        <v>242</v>
      </c>
      <c r="B1" s="355" t="s">
        <v>199</v>
      </c>
      <c r="C1" s="355" t="s">
        <v>0</v>
      </c>
    </row>
    <row r="2" spans="1:8" ht="16.5" thickBot="1" x14ac:dyDescent="0.3">
      <c r="A2" s="776"/>
      <c r="B2" s="356">
        <v>43615</v>
      </c>
      <c r="C2" s="356">
        <v>43590</v>
      </c>
    </row>
    <row r="3" spans="1:8" ht="16.5" thickBot="1" x14ac:dyDescent="0.3">
      <c r="A3" s="776"/>
      <c r="B3" s="356">
        <v>43593</v>
      </c>
      <c r="C3" s="356">
        <v>43597</v>
      </c>
    </row>
    <row r="5" spans="1:8" x14ac:dyDescent="0.25">
      <c r="A5" s="765" t="s">
        <v>1</v>
      </c>
      <c r="B5" s="766"/>
      <c r="C5" s="766"/>
      <c r="D5" s="766"/>
      <c r="E5" s="766"/>
    </row>
    <row r="6" spans="1:8" ht="24" x14ac:dyDescent="0.25">
      <c r="A6" s="71" t="s">
        <v>2</v>
      </c>
      <c r="B6" s="71" t="s">
        <v>3</v>
      </c>
      <c r="C6" s="71" t="s">
        <v>92</v>
      </c>
      <c r="D6" s="580"/>
      <c r="E6" s="270" t="s">
        <v>52</v>
      </c>
    </row>
    <row r="7" spans="1:8" ht="24" x14ac:dyDescent="0.25">
      <c r="A7" s="183" t="s">
        <v>81</v>
      </c>
      <c r="B7" s="113" t="s">
        <v>113</v>
      </c>
      <c r="C7" s="334">
        <v>7000</v>
      </c>
      <c r="D7" s="581">
        <v>2</v>
      </c>
      <c r="E7" s="271">
        <v>5</v>
      </c>
      <c r="F7" s="621">
        <f>SUM(1000*D7*E7*5)</f>
        <v>50000</v>
      </c>
      <c r="G7" s="621">
        <f>SUM(1000*D7*E7*4)</f>
        <v>40000</v>
      </c>
    </row>
    <row r="8" spans="1:8" x14ac:dyDescent="0.25">
      <c r="A8" s="778" t="s">
        <v>89</v>
      </c>
      <c r="B8" s="778"/>
      <c r="C8" s="778"/>
      <c r="D8" s="582"/>
      <c r="E8" s="272">
        <v>5</v>
      </c>
    </row>
    <row r="9" spans="1:8" x14ac:dyDescent="0.25">
      <c r="A9" s="739" t="s">
        <v>8</v>
      </c>
      <c r="B9" s="734"/>
      <c r="C9" s="734"/>
      <c r="D9" s="583"/>
      <c r="E9" s="273"/>
    </row>
    <row r="10" spans="1:8" ht="24" x14ac:dyDescent="0.25">
      <c r="A10" s="71" t="s">
        <v>2</v>
      </c>
      <c r="B10" s="71" t="s">
        <v>3</v>
      </c>
      <c r="C10" s="71" t="s">
        <v>4</v>
      </c>
      <c r="D10" s="580"/>
      <c r="E10" s="270" t="s">
        <v>52</v>
      </c>
    </row>
    <row r="11" spans="1:8" ht="36" x14ac:dyDescent="0.25">
      <c r="A11" s="183" t="s">
        <v>81</v>
      </c>
      <c r="B11" s="184" t="s">
        <v>112</v>
      </c>
      <c r="C11" s="63">
        <v>8000</v>
      </c>
      <c r="D11" s="584">
        <v>2</v>
      </c>
      <c r="E11" s="578">
        <v>8</v>
      </c>
      <c r="F11" s="621">
        <f>SUM(1000*D11*E11*5)</f>
        <v>80000</v>
      </c>
      <c r="G11" s="621">
        <f>SUM(1000*D11*E11*4)</f>
        <v>64000</v>
      </c>
      <c r="H11" s="292"/>
    </row>
    <row r="12" spans="1:8" ht="24" x14ac:dyDescent="0.25">
      <c r="A12" s="61" t="s">
        <v>10</v>
      </c>
      <c r="B12" s="62"/>
      <c r="C12" s="63">
        <v>2000</v>
      </c>
      <c r="D12" s="584"/>
      <c r="E12" s="578"/>
    </row>
    <row r="13" spans="1:8" x14ac:dyDescent="0.25">
      <c r="A13" s="156" t="s">
        <v>70</v>
      </c>
      <c r="B13" s="155"/>
      <c r="C13" s="157">
        <v>500</v>
      </c>
      <c r="D13" s="585"/>
      <c r="E13" s="275"/>
    </row>
    <row r="14" spans="1:8" x14ac:dyDescent="0.25">
      <c r="A14" s="778" t="s">
        <v>89</v>
      </c>
      <c r="B14" s="778"/>
      <c r="C14" s="778"/>
      <c r="D14" s="582"/>
      <c r="E14" s="272">
        <v>8</v>
      </c>
    </row>
    <row r="15" spans="1:8" x14ac:dyDescent="0.25">
      <c r="A15" s="739" t="s">
        <v>11</v>
      </c>
      <c r="B15" s="734"/>
      <c r="C15" s="734"/>
      <c r="D15" s="583"/>
      <c r="E15" s="273"/>
    </row>
    <row r="16" spans="1:8" ht="24" x14ac:dyDescent="0.25">
      <c r="A16" s="71" t="s">
        <v>2</v>
      </c>
      <c r="B16" s="71" t="s">
        <v>3</v>
      </c>
      <c r="C16" s="71" t="s">
        <v>4</v>
      </c>
      <c r="D16" s="580"/>
      <c r="E16" s="270" t="s">
        <v>52</v>
      </c>
    </row>
    <row r="17" spans="1:8" ht="36" x14ac:dyDescent="0.25">
      <c r="A17" s="183" t="s">
        <v>81</v>
      </c>
      <c r="B17" s="311" t="s">
        <v>114</v>
      </c>
      <c r="C17" s="334">
        <v>6000</v>
      </c>
      <c r="D17" s="586">
        <v>2</v>
      </c>
      <c r="E17" s="544">
        <v>13</v>
      </c>
      <c r="F17" s="621">
        <f t="shared" ref="F17:F22" si="0">SUM(1000*D17*E17*5)</f>
        <v>130000</v>
      </c>
      <c r="G17" s="621">
        <f t="shared" ref="G17:G22" si="1">SUM(1000*D17*E17*4)</f>
        <v>104000</v>
      </c>
      <c r="H17" s="292"/>
    </row>
    <row r="18" spans="1:8" ht="24" x14ac:dyDescent="0.25">
      <c r="A18" s="540" t="s">
        <v>143</v>
      </c>
      <c r="B18" s="62" t="s">
        <v>144</v>
      </c>
      <c r="C18" s="343">
        <v>7500</v>
      </c>
      <c r="D18" s="587">
        <v>3</v>
      </c>
      <c r="E18" s="544">
        <v>6</v>
      </c>
      <c r="F18" s="621">
        <f t="shared" si="0"/>
        <v>90000</v>
      </c>
      <c r="G18" s="621">
        <f t="shared" si="1"/>
        <v>72000</v>
      </c>
      <c r="H18" s="292"/>
    </row>
    <row r="19" spans="1:8" ht="36" x14ac:dyDescent="0.25">
      <c r="A19" s="741" t="s">
        <v>95</v>
      </c>
      <c r="B19" s="311" t="s">
        <v>115</v>
      </c>
      <c r="C19" s="334">
        <v>10000</v>
      </c>
      <c r="D19" s="581">
        <v>4</v>
      </c>
      <c r="E19" s="335">
        <v>1</v>
      </c>
      <c r="F19" s="621">
        <f t="shared" si="0"/>
        <v>20000</v>
      </c>
      <c r="G19" s="621">
        <f t="shared" si="1"/>
        <v>16000</v>
      </c>
      <c r="H19" s="292"/>
    </row>
    <row r="20" spans="1:8" ht="36" x14ac:dyDescent="0.25">
      <c r="A20" s="780"/>
      <c r="B20" s="311" t="s">
        <v>116</v>
      </c>
      <c r="C20" s="334">
        <v>10000</v>
      </c>
      <c r="D20" s="581">
        <v>4</v>
      </c>
      <c r="E20" s="335">
        <v>1</v>
      </c>
      <c r="F20" s="621">
        <f t="shared" si="0"/>
        <v>20000</v>
      </c>
      <c r="G20" s="621">
        <f t="shared" si="1"/>
        <v>16000</v>
      </c>
      <c r="H20" s="292"/>
    </row>
    <row r="21" spans="1:8" ht="36" x14ac:dyDescent="0.25">
      <c r="A21" s="538" t="s">
        <v>118</v>
      </c>
      <c r="B21" s="311" t="s">
        <v>117</v>
      </c>
      <c r="C21" s="334">
        <v>12000</v>
      </c>
      <c r="D21" s="581">
        <v>4</v>
      </c>
      <c r="E21" s="186">
        <v>2</v>
      </c>
      <c r="F21" s="621">
        <f t="shared" si="0"/>
        <v>40000</v>
      </c>
      <c r="G21" s="621">
        <f t="shared" si="1"/>
        <v>32000</v>
      </c>
      <c r="H21" s="292"/>
    </row>
    <row r="22" spans="1:8" ht="36" x14ac:dyDescent="0.25">
      <c r="A22" s="348" t="s">
        <v>147</v>
      </c>
      <c r="B22" s="331" t="s">
        <v>197</v>
      </c>
      <c r="C22" s="353">
        <v>7500</v>
      </c>
      <c r="D22" s="588">
        <v>4</v>
      </c>
      <c r="E22" s="354">
        <v>8</v>
      </c>
      <c r="F22" s="621">
        <f t="shared" si="0"/>
        <v>160000</v>
      </c>
      <c r="G22" s="621">
        <f t="shared" si="1"/>
        <v>128000</v>
      </c>
      <c r="H22" s="292"/>
    </row>
    <row r="23" spans="1:8" ht="24" x14ac:dyDescent="0.25">
      <c r="A23" s="61" t="s">
        <v>10</v>
      </c>
      <c r="B23" s="62"/>
      <c r="C23" s="65">
        <v>2000</v>
      </c>
      <c r="D23" s="589"/>
      <c r="E23" s="179"/>
    </row>
    <row r="24" spans="1:8" x14ac:dyDescent="0.25">
      <c r="A24" s="156" t="s">
        <v>70</v>
      </c>
      <c r="B24" s="155"/>
      <c r="C24" s="157">
        <v>500</v>
      </c>
      <c r="D24" s="585"/>
      <c r="E24" s="275"/>
    </row>
    <row r="25" spans="1:8" x14ac:dyDescent="0.25">
      <c r="A25" s="778" t="s">
        <v>89</v>
      </c>
      <c r="B25" s="778"/>
      <c r="C25" s="778"/>
      <c r="D25" s="582"/>
      <c r="E25" s="277">
        <f>SUM(E17:E24)</f>
        <v>31</v>
      </c>
    </row>
    <row r="26" spans="1:8" x14ac:dyDescent="0.25">
      <c r="A26" s="739" t="s">
        <v>18</v>
      </c>
      <c r="B26" s="734"/>
      <c r="C26" s="734"/>
      <c r="D26" s="583"/>
      <c r="E26" s="278"/>
    </row>
    <row r="27" spans="1:8" ht="24" x14ac:dyDescent="0.25">
      <c r="A27" s="71" t="s">
        <v>2</v>
      </c>
      <c r="B27" s="71" t="s">
        <v>3</v>
      </c>
      <c r="C27" s="71" t="s">
        <v>4</v>
      </c>
      <c r="D27" s="580"/>
      <c r="E27" s="279" t="s">
        <v>52</v>
      </c>
    </row>
    <row r="28" spans="1:8" ht="36" x14ac:dyDescent="0.25">
      <c r="A28" s="183" t="s">
        <v>81</v>
      </c>
      <c r="B28" s="311" t="s">
        <v>119</v>
      </c>
      <c r="C28" s="63">
        <v>7000</v>
      </c>
      <c r="D28" s="584">
        <v>2</v>
      </c>
      <c r="E28" s="280">
        <v>28</v>
      </c>
      <c r="F28" s="621">
        <f>SUM(1000*D28*E28*5)</f>
        <v>280000</v>
      </c>
      <c r="H28" s="292"/>
    </row>
    <row r="29" spans="1:8" ht="36" x14ac:dyDescent="0.25">
      <c r="A29" s="185" t="s">
        <v>95</v>
      </c>
      <c r="B29" s="311" t="s">
        <v>116</v>
      </c>
      <c r="C29" s="336">
        <v>10000</v>
      </c>
      <c r="D29" s="590">
        <v>4</v>
      </c>
      <c r="E29" s="281">
        <v>9</v>
      </c>
      <c r="F29" s="621">
        <f>SUM(1000*D29*E29*5)</f>
        <v>180000</v>
      </c>
      <c r="H29" s="292"/>
    </row>
    <row r="30" spans="1:8" ht="24" x14ac:dyDescent="0.25">
      <c r="A30" s="64" t="s">
        <v>10</v>
      </c>
      <c r="B30" s="62"/>
      <c r="C30" s="66">
        <v>2000</v>
      </c>
      <c r="D30" s="591"/>
      <c r="E30" s="280"/>
    </row>
    <row r="31" spans="1:8" x14ac:dyDescent="0.25">
      <c r="A31" s="156" t="s">
        <v>70</v>
      </c>
      <c r="B31" s="155"/>
      <c r="C31" s="157">
        <v>500</v>
      </c>
      <c r="D31" s="585"/>
      <c r="E31" s="275"/>
    </row>
    <row r="32" spans="1:8" x14ac:dyDescent="0.25">
      <c r="A32" s="779" t="s">
        <v>89</v>
      </c>
      <c r="B32" s="779"/>
      <c r="C32" s="779"/>
      <c r="D32" s="592"/>
      <c r="E32" s="277">
        <f>SUM(E28:E31)</f>
        <v>37</v>
      </c>
    </row>
    <row r="33" spans="1:8" x14ac:dyDescent="0.25">
      <c r="A33" s="537"/>
      <c r="B33" s="537"/>
      <c r="C33" s="537"/>
      <c r="D33" s="583"/>
      <c r="E33" s="282"/>
    </row>
    <row r="34" spans="1:8" x14ac:dyDescent="0.25">
      <c r="A34" s="734" t="s">
        <v>20</v>
      </c>
      <c r="B34" s="734"/>
      <c r="C34" s="734"/>
      <c r="D34" s="583"/>
      <c r="E34" s="278"/>
    </row>
    <row r="35" spans="1:8" ht="24" x14ac:dyDescent="0.25">
      <c r="A35" s="71" t="s">
        <v>2</v>
      </c>
      <c r="B35" s="71" t="s">
        <v>3</v>
      </c>
      <c r="C35" s="71" t="s">
        <v>4</v>
      </c>
      <c r="D35" s="580"/>
      <c r="E35" s="279" t="s">
        <v>52</v>
      </c>
    </row>
    <row r="36" spans="1:8" ht="24" x14ac:dyDescent="0.25">
      <c r="A36" s="183" t="s">
        <v>97</v>
      </c>
      <c r="B36" s="113" t="s">
        <v>122</v>
      </c>
      <c r="C36" s="67">
        <v>7000</v>
      </c>
      <c r="D36" s="593">
        <v>2</v>
      </c>
      <c r="E36" s="283">
        <v>1</v>
      </c>
      <c r="F36" s="621">
        <f t="shared" ref="F36:F39" si="2">SUM(1000*D36*E36*5)</f>
        <v>10000</v>
      </c>
      <c r="G36" s="621">
        <f t="shared" ref="G36:G39" si="3">SUM(1000*D36*E36*4)</f>
        <v>8000</v>
      </c>
      <c r="H36" s="292"/>
    </row>
    <row r="37" spans="1:8" ht="24" x14ac:dyDescent="0.25">
      <c r="A37" s="727" t="s">
        <v>94</v>
      </c>
      <c r="B37" s="113" t="s">
        <v>113</v>
      </c>
      <c r="C37" s="334">
        <v>5500</v>
      </c>
      <c r="D37" s="581">
        <v>2</v>
      </c>
      <c r="E37" s="283">
        <v>20</v>
      </c>
      <c r="F37" s="621">
        <f t="shared" si="2"/>
        <v>200000</v>
      </c>
      <c r="G37" s="621">
        <f t="shared" si="3"/>
        <v>160000</v>
      </c>
      <c r="H37" s="292"/>
    </row>
    <row r="38" spans="1:8" ht="24" x14ac:dyDescent="0.25">
      <c r="A38" s="728"/>
      <c r="B38" s="113" t="s">
        <v>122</v>
      </c>
      <c r="C38" s="67">
        <v>5500</v>
      </c>
      <c r="D38" s="593">
        <v>2</v>
      </c>
      <c r="E38" s="283">
        <v>2</v>
      </c>
      <c r="F38" s="621">
        <f t="shared" si="2"/>
        <v>20000</v>
      </c>
      <c r="G38" s="621">
        <f t="shared" si="3"/>
        <v>16000</v>
      </c>
      <c r="H38" s="292"/>
    </row>
    <row r="39" spans="1:8" ht="36" x14ac:dyDescent="0.25">
      <c r="A39" s="191" t="s">
        <v>95</v>
      </c>
      <c r="B39" s="184" t="s">
        <v>123</v>
      </c>
      <c r="C39" s="336">
        <v>8000</v>
      </c>
      <c r="D39" s="594">
        <v>4</v>
      </c>
      <c r="E39" s="283">
        <v>12</v>
      </c>
      <c r="F39" s="621">
        <f t="shared" si="2"/>
        <v>240000</v>
      </c>
      <c r="G39" s="621">
        <f t="shared" si="3"/>
        <v>192000</v>
      </c>
      <c r="H39" s="292"/>
    </row>
    <row r="40" spans="1:8" ht="24" x14ac:dyDescent="0.25">
      <c r="A40" s="64" t="s">
        <v>10</v>
      </c>
      <c r="B40" s="62"/>
      <c r="C40" s="66">
        <v>2000</v>
      </c>
      <c r="D40" s="591"/>
      <c r="E40" s="280"/>
    </row>
    <row r="41" spans="1:8" x14ac:dyDescent="0.25">
      <c r="A41" s="156" t="s">
        <v>70</v>
      </c>
      <c r="B41" s="155"/>
      <c r="C41" s="157">
        <v>500</v>
      </c>
      <c r="D41" s="585"/>
      <c r="E41" s="275"/>
    </row>
    <row r="42" spans="1:8" x14ac:dyDescent="0.25">
      <c r="A42" s="783" t="s">
        <v>89</v>
      </c>
      <c r="B42" s="783"/>
      <c r="C42" s="783"/>
      <c r="D42" s="595"/>
      <c r="E42" s="284">
        <f>SUM(E36:E41)</f>
        <v>35</v>
      </c>
    </row>
    <row r="43" spans="1:8" x14ac:dyDescent="0.25">
      <c r="A43" s="176"/>
      <c r="B43" s="176"/>
      <c r="C43" s="176"/>
      <c r="D43" s="596"/>
      <c r="E43" s="285"/>
    </row>
    <row r="44" spans="1:8" x14ac:dyDescent="0.25">
      <c r="A44" s="734" t="s">
        <v>25</v>
      </c>
      <c r="B44" s="734"/>
      <c r="C44" s="734"/>
      <c r="D44" s="583"/>
      <c r="E44" s="278"/>
    </row>
    <row r="45" spans="1:8" ht="24" x14ac:dyDescent="0.25">
      <c r="A45" s="71" t="s">
        <v>2</v>
      </c>
      <c r="B45" s="71" t="s">
        <v>3</v>
      </c>
      <c r="C45" s="71" t="s">
        <v>4</v>
      </c>
      <c r="D45" s="580"/>
      <c r="E45" s="279" t="s">
        <v>52</v>
      </c>
    </row>
    <row r="46" spans="1:8" ht="24" x14ac:dyDescent="0.25">
      <c r="A46" s="185" t="s">
        <v>94</v>
      </c>
      <c r="B46" s="113" t="s">
        <v>122</v>
      </c>
      <c r="C46" s="63">
        <v>8000</v>
      </c>
      <c r="D46" s="597">
        <v>2</v>
      </c>
      <c r="E46" s="247">
        <v>8</v>
      </c>
      <c r="F46" s="621">
        <f t="shared" ref="F46:F47" si="4">SUM(1000*D46*E46*5)</f>
        <v>80000</v>
      </c>
      <c r="G46" s="621">
        <f t="shared" ref="G46:G47" si="5">SUM(1000*D46*E46*4)</f>
        <v>64000</v>
      </c>
      <c r="H46" s="292"/>
    </row>
    <row r="47" spans="1:8" ht="24" x14ac:dyDescent="0.25">
      <c r="A47" s="185" t="s">
        <v>140</v>
      </c>
      <c r="B47" s="62" t="s">
        <v>27</v>
      </c>
      <c r="C47" s="340">
        <v>9500</v>
      </c>
      <c r="D47" s="598">
        <v>3</v>
      </c>
      <c r="E47" s="341">
        <v>2</v>
      </c>
      <c r="F47" s="621">
        <f t="shared" si="4"/>
        <v>30000</v>
      </c>
      <c r="G47" s="621">
        <f t="shared" si="5"/>
        <v>24000</v>
      </c>
      <c r="H47" s="292"/>
    </row>
    <row r="48" spans="1:8" ht="24" x14ac:dyDescent="0.25">
      <c r="A48" s="61" t="s">
        <v>10</v>
      </c>
      <c r="B48" s="59"/>
      <c r="C48" s="65">
        <v>2000</v>
      </c>
      <c r="D48" s="599"/>
      <c r="E48" s="286"/>
    </row>
    <row r="49" spans="1:8" x14ac:dyDescent="0.25">
      <c r="A49" s="156" t="s">
        <v>70</v>
      </c>
      <c r="B49" s="155"/>
      <c r="C49" s="157">
        <v>500</v>
      </c>
      <c r="D49" s="585"/>
      <c r="E49" s="275"/>
    </row>
    <row r="50" spans="1:8" x14ac:dyDescent="0.25">
      <c r="A50" s="783" t="s">
        <v>89</v>
      </c>
      <c r="B50" s="783"/>
      <c r="C50" s="783"/>
      <c r="D50" s="595"/>
      <c r="E50" s="284">
        <v>10</v>
      </c>
    </row>
    <row r="51" spans="1:8" x14ac:dyDescent="0.25">
      <c r="A51" s="176"/>
      <c r="B51" s="176"/>
      <c r="C51" s="176"/>
      <c r="D51" s="596"/>
      <c r="E51" s="285"/>
    </row>
    <row r="52" spans="1:8" x14ac:dyDescent="0.25">
      <c r="A52" s="734" t="s">
        <v>28</v>
      </c>
      <c r="B52" s="734"/>
      <c r="C52" s="734"/>
      <c r="D52" s="583"/>
      <c r="E52" s="278"/>
    </row>
    <row r="53" spans="1:8" ht="24" x14ac:dyDescent="0.25">
      <c r="A53" s="71" t="s">
        <v>2</v>
      </c>
      <c r="B53" s="71" t="s">
        <v>3</v>
      </c>
      <c r="C53" s="71" t="s">
        <v>4</v>
      </c>
      <c r="D53" s="580"/>
      <c r="E53" s="279" t="s">
        <v>52</v>
      </c>
    </row>
    <row r="54" spans="1:8" ht="24" x14ac:dyDescent="0.25">
      <c r="A54" s="744" t="s">
        <v>81</v>
      </c>
      <c r="B54" s="113" t="s">
        <v>122</v>
      </c>
      <c r="C54" s="67">
        <v>5500</v>
      </c>
      <c r="D54" s="593">
        <v>2</v>
      </c>
      <c r="E54" s="543">
        <v>4</v>
      </c>
      <c r="F54" s="621">
        <f t="shared" ref="F54:F55" si="6">SUM(1000*D54*E54*5)</f>
        <v>40000</v>
      </c>
      <c r="G54" s="621">
        <f t="shared" ref="G54:G55" si="7">SUM(1000*D54*E54*4)</f>
        <v>32000</v>
      </c>
      <c r="H54" s="292"/>
    </row>
    <row r="55" spans="1:8" ht="24" x14ac:dyDescent="0.25">
      <c r="A55" s="745"/>
      <c r="B55" s="113" t="s">
        <v>113</v>
      </c>
      <c r="C55" s="67">
        <v>5500</v>
      </c>
      <c r="D55" s="593">
        <v>2</v>
      </c>
      <c r="E55" s="543">
        <v>18</v>
      </c>
      <c r="F55" s="621">
        <f t="shared" si="6"/>
        <v>180000</v>
      </c>
      <c r="G55" s="621">
        <f t="shared" si="7"/>
        <v>144000</v>
      </c>
      <c r="H55" s="292"/>
    </row>
    <row r="56" spans="1:8" ht="24" x14ac:dyDescent="0.25">
      <c r="A56" s="183" t="s">
        <v>10</v>
      </c>
      <c r="B56" s="113"/>
      <c r="C56" s="67">
        <v>2000</v>
      </c>
      <c r="D56" s="600"/>
      <c r="E56" s="286"/>
    </row>
    <row r="57" spans="1:8" x14ac:dyDescent="0.25">
      <c r="A57" s="156" t="s">
        <v>70</v>
      </c>
      <c r="B57" s="155"/>
      <c r="C57" s="333">
        <v>500</v>
      </c>
      <c r="D57" s="601"/>
      <c r="E57" s="275"/>
    </row>
    <row r="58" spans="1:8" x14ac:dyDescent="0.25">
      <c r="A58" s="783" t="s">
        <v>89</v>
      </c>
      <c r="B58" s="783"/>
      <c r="C58" s="783"/>
      <c r="D58" s="595"/>
      <c r="E58" s="284">
        <v>22</v>
      </c>
    </row>
    <row r="59" spans="1:8" x14ac:dyDescent="0.25">
      <c r="A59" s="159"/>
      <c r="B59" s="160"/>
      <c r="C59" s="161"/>
      <c r="D59" s="602"/>
      <c r="E59" s="287"/>
    </row>
    <row r="60" spans="1:8" x14ac:dyDescent="0.25">
      <c r="A60" s="734" t="s">
        <v>29</v>
      </c>
      <c r="B60" s="734"/>
      <c r="C60" s="734"/>
      <c r="D60" s="583"/>
      <c r="E60" s="278"/>
    </row>
    <row r="61" spans="1:8" ht="24" x14ac:dyDescent="0.25">
      <c r="A61" s="71" t="s">
        <v>2</v>
      </c>
      <c r="B61" s="71" t="s">
        <v>3</v>
      </c>
      <c r="C61" s="71" t="s">
        <v>4</v>
      </c>
      <c r="D61" s="580"/>
      <c r="E61" s="279" t="s">
        <v>52</v>
      </c>
    </row>
    <row r="62" spans="1:8" ht="24" x14ac:dyDescent="0.25">
      <c r="A62" s="744" t="s">
        <v>81</v>
      </c>
      <c r="B62" s="113" t="s">
        <v>122</v>
      </c>
      <c r="C62" s="619">
        <v>7000</v>
      </c>
      <c r="D62" s="603">
        <v>2</v>
      </c>
      <c r="E62" s="178">
        <v>2</v>
      </c>
      <c r="F62" s="621">
        <f t="shared" ref="F62:F66" si="8">SUM(1000*D62*E62*5)</f>
        <v>20000</v>
      </c>
      <c r="G62" s="621">
        <f t="shared" ref="G62:G66" si="9">SUM(1000*D62*E62*4)</f>
        <v>16000</v>
      </c>
      <c r="H62" s="292"/>
    </row>
    <row r="63" spans="1:8" ht="24" x14ac:dyDescent="0.25">
      <c r="A63" s="748"/>
      <c r="B63" s="113" t="s">
        <v>113</v>
      </c>
      <c r="C63" s="619">
        <v>7000</v>
      </c>
      <c r="D63" s="604">
        <v>2</v>
      </c>
      <c r="E63" s="178">
        <v>21</v>
      </c>
      <c r="F63" s="621">
        <f t="shared" si="8"/>
        <v>210000</v>
      </c>
      <c r="G63" s="621">
        <f t="shared" si="9"/>
        <v>168000</v>
      </c>
      <c r="H63" s="292"/>
    </row>
    <row r="64" spans="1:8" ht="24" x14ac:dyDescent="0.25">
      <c r="A64" s="748"/>
      <c r="B64" s="113" t="s">
        <v>122</v>
      </c>
      <c r="C64" s="619">
        <v>7000</v>
      </c>
      <c r="D64" s="604">
        <v>2</v>
      </c>
      <c r="E64" s="179">
        <v>4</v>
      </c>
      <c r="F64" s="621">
        <f t="shared" si="8"/>
        <v>40000</v>
      </c>
      <c r="G64" s="621">
        <f t="shared" si="9"/>
        <v>32000</v>
      </c>
      <c r="H64" s="292"/>
    </row>
    <row r="65" spans="1:8" ht="24" x14ac:dyDescent="0.25">
      <c r="A65" s="745"/>
      <c r="B65" s="113" t="s">
        <v>113</v>
      </c>
      <c r="C65" s="619">
        <v>7000</v>
      </c>
      <c r="D65" s="605">
        <v>2</v>
      </c>
      <c r="E65" s="179">
        <v>6</v>
      </c>
      <c r="F65" s="621">
        <f t="shared" si="8"/>
        <v>60000</v>
      </c>
      <c r="G65" s="621">
        <f t="shared" si="9"/>
        <v>48000</v>
      </c>
      <c r="H65" s="292"/>
    </row>
    <row r="66" spans="1:8" ht="24" x14ac:dyDescent="0.25">
      <c r="A66" s="538" t="s">
        <v>97</v>
      </c>
      <c r="B66" s="113" t="s">
        <v>122</v>
      </c>
      <c r="C66" s="67">
        <v>7500</v>
      </c>
      <c r="D66" s="593">
        <v>2</v>
      </c>
      <c r="E66" s="179">
        <v>2</v>
      </c>
      <c r="F66" s="621">
        <f t="shared" si="8"/>
        <v>20000</v>
      </c>
      <c r="G66" s="621">
        <f t="shared" si="9"/>
        <v>16000</v>
      </c>
      <c r="H66" s="292"/>
    </row>
    <row r="67" spans="1:8" ht="24" x14ac:dyDescent="0.25">
      <c r="A67" s="61" t="s">
        <v>10</v>
      </c>
      <c r="B67" s="59"/>
      <c r="C67" s="65">
        <v>2000</v>
      </c>
      <c r="D67" s="589"/>
      <c r="E67" s="125"/>
    </row>
    <row r="68" spans="1:8" x14ac:dyDescent="0.25">
      <c r="A68" s="156" t="s">
        <v>70</v>
      </c>
      <c r="B68" s="155"/>
      <c r="C68" s="157">
        <v>500</v>
      </c>
      <c r="D68" s="585"/>
      <c r="E68" s="125"/>
    </row>
    <row r="69" spans="1:8" x14ac:dyDescent="0.25">
      <c r="A69" s="781" t="s">
        <v>89</v>
      </c>
      <c r="B69" s="782"/>
      <c r="C69" s="782"/>
      <c r="D69" s="606"/>
      <c r="E69" s="288">
        <f>SUM(E62:E68)</f>
        <v>35</v>
      </c>
    </row>
    <row r="70" spans="1:8" x14ac:dyDescent="0.25">
      <c r="A70" s="733" t="s">
        <v>30</v>
      </c>
      <c r="B70" s="733"/>
      <c r="C70" s="733"/>
      <c r="D70" s="607"/>
      <c r="E70" s="278"/>
    </row>
    <row r="71" spans="1:8" ht="24" x14ac:dyDescent="0.25">
      <c r="A71" s="71" t="s">
        <v>2</v>
      </c>
      <c r="B71" s="71" t="s">
        <v>3</v>
      </c>
      <c r="C71" s="71" t="s">
        <v>4</v>
      </c>
      <c r="D71" s="580"/>
      <c r="E71" s="279" t="s">
        <v>52</v>
      </c>
    </row>
    <row r="72" spans="1:8" ht="24" x14ac:dyDescent="0.25">
      <c r="A72" s="541" t="s">
        <v>216</v>
      </c>
      <c r="B72" s="541" t="s">
        <v>212</v>
      </c>
      <c r="C72" s="453">
        <v>8000</v>
      </c>
      <c r="D72" s="608">
        <v>2</v>
      </c>
      <c r="E72" s="454">
        <v>19</v>
      </c>
      <c r="F72" s="621">
        <f t="shared" ref="F72:F77" si="10">SUM(1000*D72*E72*5)</f>
        <v>190000</v>
      </c>
      <c r="G72" s="621">
        <f t="shared" ref="G72:G77" si="11">SUM(1000*D72*E72*4)</f>
        <v>152000</v>
      </c>
      <c r="H72" s="292"/>
    </row>
    <row r="73" spans="1:8" ht="36" x14ac:dyDescent="0.25">
      <c r="A73" s="541" t="s">
        <v>213</v>
      </c>
      <c r="B73" s="533" t="s">
        <v>214</v>
      </c>
      <c r="C73" s="620">
        <v>10000</v>
      </c>
      <c r="D73" s="609">
        <v>4</v>
      </c>
      <c r="E73" s="534">
        <v>7</v>
      </c>
      <c r="F73" s="621">
        <f t="shared" si="10"/>
        <v>140000</v>
      </c>
      <c r="G73" s="621">
        <f t="shared" si="11"/>
        <v>112000</v>
      </c>
      <c r="H73" s="292"/>
    </row>
    <row r="74" spans="1:8" ht="36" x14ac:dyDescent="0.25">
      <c r="A74" s="542" t="s">
        <v>218</v>
      </c>
      <c r="B74" s="456" t="s">
        <v>211</v>
      </c>
      <c r="C74" s="536">
        <v>10500</v>
      </c>
      <c r="D74" s="610">
        <v>4</v>
      </c>
      <c r="E74" s="535">
        <v>1</v>
      </c>
      <c r="F74" s="621">
        <f t="shared" si="10"/>
        <v>20000</v>
      </c>
      <c r="G74" s="621">
        <f t="shared" si="11"/>
        <v>16000</v>
      </c>
      <c r="H74" s="292"/>
    </row>
    <row r="75" spans="1:8" ht="24" x14ac:dyDescent="0.25">
      <c r="A75" s="542" t="s">
        <v>217</v>
      </c>
      <c r="B75" s="533" t="s">
        <v>122</v>
      </c>
      <c r="C75" s="376">
        <v>7000</v>
      </c>
      <c r="D75" s="611">
        <v>2</v>
      </c>
      <c r="E75" s="459">
        <v>3</v>
      </c>
      <c r="F75" s="621">
        <f t="shared" si="10"/>
        <v>30000</v>
      </c>
      <c r="G75" s="621">
        <f t="shared" si="11"/>
        <v>24000</v>
      </c>
      <c r="H75" s="292"/>
    </row>
    <row r="76" spans="1:8" ht="48" x14ac:dyDescent="0.25">
      <c r="A76" s="438" t="s">
        <v>210</v>
      </c>
      <c r="B76" s="460" t="s">
        <v>215</v>
      </c>
      <c r="C76" s="376">
        <v>9500</v>
      </c>
      <c r="D76" s="611">
        <v>2</v>
      </c>
      <c r="E76" s="437">
        <v>8</v>
      </c>
      <c r="F76" s="621">
        <f t="shared" si="10"/>
        <v>80000</v>
      </c>
      <c r="G76" s="621">
        <f t="shared" si="11"/>
        <v>64000</v>
      </c>
      <c r="H76" s="292"/>
    </row>
    <row r="77" spans="1:8" ht="48" x14ac:dyDescent="0.25">
      <c r="A77" s="541" t="s">
        <v>209</v>
      </c>
      <c r="B77" s="456" t="s">
        <v>211</v>
      </c>
      <c r="C77" s="376">
        <v>14000</v>
      </c>
      <c r="D77" s="611">
        <v>4</v>
      </c>
      <c r="E77" s="459">
        <v>9</v>
      </c>
      <c r="F77" s="621">
        <f t="shared" si="10"/>
        <v>180000</v>
      </c>
      <c r="G77" s="621">
        <f t="shared" si="11"/>
        <v>144000</v>
      </c>
      <c r="H77" s="292"/>
    </row>
    <row r="78" spans="1:8" ht="24" x14ac:dyDescent="0.25">
      <c r="A78" s="438" t="s">
        <v>10</v>
      </c>
      <c r="B78" s="186"/>
      <c r="C78" s="376">
        <v>2000</v>
      </c>
      <c r="D78" s="611"/>
      <c r="E78" s="178"/>
    </row>
    <row r="79" spans="1:8" x14ac:dyDescent="0.25">
      <c r="A79" s="156" t="s">
        <v>70</v>
      </c>
      <c r="B79" s="137"/>
      <c r="C79" s="344">
        <v>500</v>
      </c>
      <c r="D79" s="612"/>
      <c r="E79" s="181"/>
    </row>
    <row r="80" spans="1:8" x14ac:dyDescent="0.25">
      <c r="A80" s="778" t="s">
        <v>90</v>
      </c>
      <c r="B80" s="778"/>
      <c r="C80" s="778"/>
      <c r="D80" s="582"/>
      <c r="E80" s="272">
        <f>SUM(E72:E77)</f>
        <v>47</v>
      </c>
    </row>
    <row r="81" spans="1:8" x14ac:dyDescent="0.25">
      <c r="A81" s="163"/>
      <c r="B81" s="163"/>
      <c r="C81" s="89"/>
      <c r="D81" s="613"/>
      <c r="E81" s="282"/>
    </row>
    <row r="82" spans="1:8" x14ac:dyDescent="0.25">
      <c r="A82" s="128"/>
      <c r="B82" s="60"/>
      <c r="C82" s="166"/>
      <c r="D82" s="614"/>
      <c r="E82" s="109"/>
    </row>
    <row r="83" spans="1:8" x14ac:dyDescent="0.25">
      <c r="A83" s="169" t="s">
        <v>68</v>
      </c>
      <c r="B83" s="164"/>
      <c r="C83" s="164"/>
      <c r="D83" s="615"/>
      <c r="E83" s="289"/>
    </row>
    <row r="84" spans="1:8" ht="24" x14ac:dyDescent="0.25">
      <c r="A84" s="75" t="s">
        <v>2</v>
      </c>
      <c r="B84" s="75" t="s">
        <v>3</v>
      </c>
      <c r="C84" s="170" t="s">
        <v>4</v>
      </c>
      <c r="D84" s="616"/>
      <c r="E84" s="290" t="s">
        <v>52</v>
      </c>
    </row>
    <row r="85" spans="1:8" ht="24" x14ac:dyDescent="0.25">
      <c r="A85" s="538" t="s">
        <v>101</v>
      </c>
      <c r="B85" s="332" t="s">
        <v>122</v>
      </c>
      <c r="C85" s="346">
        <v>8000</v>
      </c>
      <c r="D85" s="597">
        <v>2</v>
      </c>
      <c r="E85" s="186">
        <v>15</v>
      </c>
      <c r="F85" s="621">
        <f t="shared" ref="F85:F86" si="12">SUM(1000*D85*E85*5)</f>
        <v>150000</v>
      </c>
      <c r="G85" s="621">
        <f t="shared" ref="G85:G86" si="13">SUM(1000*D85*E85*4)</f>
        <v>120000</v>
      </c>
      <c r="H85" s="292"/>
    </row>
    <row r="86" spans="1:8" ht="24" x14ac:dyDescent="0.25">
      <c r="A86" s="539" t="s">
        <v>103</v>
      </c>
      <c r="B86" s="332" t="s">
        <v>122</v>
      </c>
      <c r="C86" s="346">
        <v>9000</v>
      </c>
      <c r="D86" s="597">
        <v>2</v>
      </c>
      <c r="E86" s="186">
        <v>11</v>
      </c>
      <c r="F86" s="621">
        <f t="shared" si="12"/>
        <v>110000</v>
      </c>
      <c r="G86" s="621">
        <f t="shared" si="13"/>
        <v>88000</v>
      </c>
      <c r="H86" s="292"/>
    </row>
    <row r="87" spans="1:8" ht="24" x14ac:dyDescent="0.25">
      <c r="A87" s="61" t="s">
        <v>10</v>
      </c>
      <c r="B87" s="59"/>
      <c r="C87" s="65">
        <v>2000</v>
      </c>
      <c r="D87" s="589"/>
      <c r="E87" s="125"/>
    </row>
    <row r="88" spans="1:8" x14ac:dyDescent="0.25">
      <c r="A88" s="156" t="s">
        <v>70</v>
      </c>
      <c r="B88" s="155"/>
      <c r="C88" s="157">
        <v>500</v>
      </c>
      <c r="D88" s="585"/>
      <c r="E88" s="275"/>
    </row>
    <row r="89" spans="1:8" x14ac:dyDescent="0.25">
      <c r="A89" s="781" t="s">
        <v>90</v>
      </c>
      <c r="B89" s="782"/>
      <c r="C89" s="782"/>
      <c r="D89" s="606"/>
      <c r="E89" s="291">
        <v>26</v>
      </c>
    </row>
    <row r="90" spans="1:8" x14ac:dyDescent="0.25">
      <c r="A90" s="172"/>
      <c r="B90" s="173"/>
      <c r="C90" s="174"/>
      <c r="D90" s="602"/>
      <c r="E90" s="287"/>
    </row>
    <row r="91" spans="1:8" x14ac:dyDescent="0.25">
      <c r="A91" s="169" t="s">
        <v>69</v>
      </c>
      <c r="B91" s="164"/>
      <c r="C91" s="164"/>
      <c r="D91" s="615"/>
      <c r="E91" s="289"/>
    </row>
    <row r="92" spans="1:8" ht="24" x14ac:dyDescent="0.25">
      <c r="A92" s="75" t="s">
        <v>2</v>
      </c>
      <c r="B92" s="76" t="s">
        <v>3</v>
      </c>
      <c r="C92" s="175" t="s">
        <v>4</v>
      </c>
      <c r="D92" s="617"/>
      <c r="E92" s="290" t="s">
        <v>52</v>
      </c>
    </row>
    <row r="93" spans="1:8" ht="38.25" x14ac:dyDescent="0.25">
      <c r="A93" s="538" t="s">
        <v>104</v>
      </c>
      <c r="B93" s="198" t="s">
        <v>139</v>
      </c>
      <c r="C93" s="333">
        <v>14000</v>
      </c>
      <c r="D93" s="601">
        <v>4</v>
      </c>
      <c r="E93" s="186">
        <v>10</v>
      </c>
      <c r="F93" s="621">
        <f t="shared" ref="F93:F95" si="14">SUM(1000*D93*E93*5)</f>
        <v>200000</v>
      </c>
      <c r="G93" s="621">
        <f t="shared" ref="G93:G95" si="15">SUM(1000*D93*E93*4)</f>
        <v>160000</v>
      </c>
      <c r="H93" s="292"/>
    </row>
    <row r="94" spans="1:8" ht="24" x14ac:dyDescent="0.25">
      <c r="A94" s="623" t="s">
        <v>101</v>
      </c>
      <c r="B94" s="113" t="s">
        <v>113</v>
      </c>
      <c r="C94" s="333">
        <v>6000</v>
      </c>
      <c r="D94" s="601">
        <v>2</v>
      </c>
      <c r="E94" s="186">
        <v>6</v>
      </c>
      <c r="F94" s="621">
        <f t="shared" si="14"/>
        <v>60000</v>
      </c>
      <c r="G94" s="621">
        <f t="shared" si="15"/>
        <v>48000</v>
      </c>
      <c r="H94" s="292"/>
    </row>
    <row r="95" spans="1:8" ht="36" x14ac:dyDescent="0.25">
      <c r="A95" s="623" t="s">
        <v>235</v>
      </c>
      <c r="B95" s="113" t="s">
        <v>113</v>
      </c>
      <c r="C95" s="634">
        <v>5500</v>
      </c>
      <c r="D95" s="635">
        <v>2</v>
      </c>
      <c r="E95" s="186">
        <v>6</v>
      </c>
      <c r="F95" s="621">
        <f t="shared" si="14"/>
        <v>60000</v>
      </c>
      <c r="G95" s="621">
        <f t="shared" si="15"/>
        <v>48000</v>
      </c>
      <c r="H95" s="292"/>
    </row>
    <row r="96" spans="1:8" ht="24" x14ac:dyDescent="0.25">
      <c r="A96" s="61" t="s">
        <v>10</v>
      </c>
      <c r="B96" s="155"/>
      <c r="C96" s="65">
        <v>2000</v>
      </c>
      <c r="D96" s="589"/>
      <c r="E96" s="125"/>
    </row>
    <row r="97" spans="1:7" x14ac:dyDescent="0.25">
      <c r="A97" s="155" t="s">
        <v>70</v>
      </c>
      <c r="B97" s="155"/>
      <c r="C97" s="157">
        <v>500</v>
      </c>
      <c r="D97" s="585"/>
      <c r="E97" s="275"/>
    </row>
    <row r="98" spans="1:7" x14ac:dyDescent="0.25">
      <c r="A98" s="781" t="s">
        <v>90</v>
      </c>
      <c r="B98" s="782"/>
      <c r="C98" s="782"/>
      <c r="D98" s="606"/>
      <c r="E98" s="291">
        <v>16</v>
      </c>
      <c r="F98" s="621">
        <f>SUM(F6:F96)</f>
        <v>3420000</v>
      </c>
      <c r="G98" s="621">
        <f>SUM(G6:G96)</f>
        <v>2368000</v>
      </c>
    </row>
    <row r="99" spans="1:7" x14ac:dyDescent="0.25">
      <c r="A99" s="268"/>
      <c r="B99" s="268"/>
      <c r="C99" s="268"/>
      <c r="D99" s="618"/>
      <c r="E99" s="269"/>
      <c r="F99" s="621">
        <f>SUM(F98/4)</f>
        <v>855000</v>
      </c>
      <c r="G99" s="621">
        <f>SUM(G98/3)</f>
        <v>789333.33333333337</v>
      </c>
    </row>
  </sheetData>
  <mergeCells count="25">
    <mergeCell ref="A1:A3"/>
    <mergeCell ref="A5:E5"/>
    <mergeCell ref="A8:C8"/>
    <mergeCell ref="A9:C9"/>
    <mergeCell ref="A52:C52"/>
    <mergeCell ref="A14:C14"/>
    <mergeCell ref="A15:C15"/>
    <mergeCell ref="A19:A20"/>
    <mergeCell ref="A25:C25"/>
    <mergeCell ref="A26:C26"/>
    <mergeCell ref="A32:C32"/>
    <mergeCell ref="A34:C34"/>
    <mergeCell ref="A37:A38"/>
    <mergeCell ref="A42:C42"/>
    <mergeCell ref="A44:C44"/>
    <mergeCell ref="A50:C50"/>
    <mergeCell ref="A89:C89"/>
    <mergeCell ref="A98:C98"/>
    <mergeCell ref="A70:C70"/>
    <mergeCell ref="A80:C80"/>
    <mergeCell ref="A54:A55"/>
    <mergeCell ref="A58:C58"/>
    <mergeCell ref="A60:C60"/>
    <mergeCell ref="A62:A65"/>
    <mergeCell ref="A69:C6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topLeftCell="A67" workbookViewId="0">
      <selection activeCell="C30" sqref="C30"/>
    </sheetView>
  </sheetViews>
  <sheetFormatPr defaultRowHeight="15" x14ac:dyDescent="0.25"/>
  <cols>
    <col min="1" max="1" width="25.140625" customWidth="1"/>
    <col min="2" max="2" width="18.42578125" customWidth="1"/>
    <col min="3" max="3" width="12.42578125" style="214" customWidth="1"/>
    <col min="4" max="4" width="10.7109375" style="82" customWidth="1"/>
    <col min="5" max="5" width="30.28515625" style="197" hidden="1" customWidth="1"/>
    <col min="6" max="6" width="75.85546875" hidden="1" customWidth="1"/>
    <col min="7" max="8" width="16" customWidth="1"/>
    <col min="9" max="11" width="20.5703125" customWidth="1"/>
    <col min="12" max="12" width="13.140625" bestFit="1" customWidth="1"/>
  </cols>
  <sheetData>
    <row r="1" spans="1:7" ht="15" customHeight="1" thickBot="1" x14ac:dyDescent="0.3">
      <c r="A1" s="763" t="s">
        <v>264</v>
      </c>
      <c r="B1" s="357" t="s">
        <v>199</v>
      </c>
      <c r="C1" s="358" t="s">
        <v>0</v>
      </c>
      <c r="D1"/>
      <c r="E1"/>
    </row>
    <row r="2" spans="1:7" s="292" customFormat="1" ht="15" customHeight="1" thickBot="1" x14ac:dyDescent="0.3">
      <c r="A2" s="764"/>
      <c r="B2" s="359">
        <v>43738</v>
      </c>
      <c r="C2" s="360">
        <v>43770</v>
      </c>
      <c r="D2"/>
      <c r="E2"/>
      <c r="F2"/>
      <c r="G2"/>
    </row>
    <row r="3" spans="1:7" ht="16.5" thickBot="1" x14ac:dyDescent="0.3">
      <c r="A3" s="764"/>
      <c r="B3" s="361">
        <v>43773</v>
      </c>
      <c r="C3" s="361">
        <v>43800</v>
      </c>
      <c r="D3"/>
      <c r="E3"/>
    </row>
    <row r="4" spans="1:7" ht="16.5" thickBot="1" x14ac:dyDescent="0.3">
      <c r="A4" s="764"/>
      <c r="B4" s="683">
        <v>43838</v>
      </c>
      <c r="C4" s="684">
        <v>43881</v>
      </c>
      <c r="D4"/>
      <c r="E4"/>
    </row>
    <row r="5" spans="1:7" s="292" customFormat="1" ht="16.5" thickBot="1" x14ac:dyDescent="0.3">
      <c r="A5" s="764"/>
      <c r="B5" s="683">
        <v>43891</v>
      </c>
      <c r="C5" s="684">
        <v>43895</v>
      </c>
      <c r="D5"/>
      <c r="E5"/>
      <c r="F5"/>
      <c r="G5"/>
    </row>
    <row r="6" spans="1:7" s="292" customFormat="1" ht="16.5" thickBot="1" x14ac:dyDescent="0.3">
      <c r="A6" s="764"/>
      <c r="B6" s="683">
        <v>43900</v>
      </c>
      <c r="C6" s="684">
        <v>43950</v>
      </c>
      <c r="D6" s="307"/>
      <c r="E6" s="307"/>
      <c r="F6" s="308"/>
    </row>
    <row r="7" spans="1:7" s="292" customFormat="1" ht="16.5" thickBot="1" x14ac:dyDescent="0.3">
      <c r="A7" s="764"/>
      <c r="B7" s="683">
        <v>44105</v>
      </c>
      <c r="C7" s="684">
        <v>44137</v>
      </c>
      <c r="D7" s="307"/>
      <c r="E7" s="307"/>
      <c r="F7" s="308"/>
    </row>
    <row r="8" spans="1:7" s="292" customFormat="1" ht="16.5" thickBot="1" x14ac:dyDescent="0.3">
      <c r="A8" s="764"/>
      <c r="B8" s="685">
        <v>44140</v>
      </c>
      <c r="C8" s="685">
        <v>44195</v>
      </c>
      <c r="D8" s="307"/>
      <c r="E8" s="307"/>
      <c r="F8" s="308"/>
    </row>
    <row r="9" spans="1:7" x14ac:dyDescent="0.25">
      <c r="A9" s="69"/>
      <c r="B9" s="69"/>
      <c r="C9" s="201"/>
      <c r="D9" s="257"/>
      <c r="E9" s="257"/>
      <c r="F9" s="257"/>
    </row>
    <row r="10" spans="1:7" x14ac:dyDescent="0.25">
      <c r="A10" s="69"/>
      <c r="B10" s="69"/>
      <c r="C10" s="201"/>
      <c r="D10" s="258"/>
      <c r="E10" s="256"/>
      <c r="F10" s="257"/>
    </row>
    <row r="11" spans="1:7" x14ac:dyDescent="0.25">
      <c r="A11" s="765" t="s">
        <v>1</v>
      </c>
      <c r="B11" s="766"/>
      <c r="C11" s="766"/>
      <c r="D11" s="217"/>
      <c r="E11" s="215"/>
      <c r="F11" s="260"/>
    </row>
    <row r="12" spans="1:7" ht="24" x14ac:dyDescent="0.25">
      <c r="A12" s="136" t="s">
        <v>2</v>
      </c>
      <c r="B12" s="136" t="s">
        <v>3</v>
      </c>
      <c r="C12" s="84" t="s">
        <v>198</v>
      </c>
      <c r="D12" s="218" t="s">
        <v>52</v>
      </c>
      <c r="E12" s="93" t="s">
        <v>111</v>
      </c>
      <c r="F12" s="244" t="s">
        <v>72</v>
      </c>
    </row>
    <row r="13" spans="1:7" ht="89.25" x14ac:dyDescent="0.25">
      <c r="A13" s="61" t="s">
        <v>81</v>
      </c>
      <c r="B13" s="59" t="s">
        <v>113</v>
      </c>
      <c r="C13" s="202">
        <v>4500</v>
      </c>
      <c r="D13" s="219">
        <v>5</v>
      </c>
      <c r="E13" s="107" t="s">
        <v>110</v>
      </c>
      <c r="F13" s="87" t="s">
        <v>148</v>
      </c>
      <c r="G13" s="292"/>
    </row>
    <row r="14" spans="1:7" x14ac:dyDescent="0.25">
      <c r="A14" s="753" t="s">
        <v>89</v>
      </c>
      <c r="B14" s="753"/>
      <c r="C14" s="753"/>
      <c r="D14" s="220">
        <v>5</v>
      </c>
      <c r="E14" s="94">
        <v>10</v>
      </c>
      <c r="F14" s="245"/>
    </row>
    <row r="15" spans="1:7" x14ac:dyDescent="0.25">
      <c r="A15" s="762" t="s">
        <v>8</v>
      </c>
      <c r="B15" s="757"/>
      <c r="C15" s="757"/>
      <c r="D15" s="221"/>
      <c r="E15" s="92"/>
      <c r="F15" s="243"/>
    </row>
    <row r="16" spans="1:7" ht="24" x14ac:dyDescent="0.25">
      <c r="A16" s="136" t="s">
        <v>2</v>
      </c>
      <c r="B16" s="136" t="s">
        <v>3</v>
      </c>
      <c r="C16" s="84" t="s">
        <v>198</v>
      </c>
      <c r="D16" s="218" t="s">
        <v>52</v>
      </c>
      <c r="E16" s="93" t="s">
        <v>111</v>
      </c>
      <c r="F16" s="244" t="s">
        <v>72</v>
      </c>
    </row>
    <row r="17" spans="1:7" ht="144" x14ac:dyDescent="0.25">
      <c r="A17" s="183" t="s">
        <v>81</v>
      </c>
      <c r="B17" s="184" t="s">
        <v>112</v>
      </c>
      <c r="C17" s="203">
        <v>4500</v>
      </c>
      <c r="D17" s="222">
        <v>8</v>
      </c>
      <c r="E17" s="107" t="s">
        <v>74</v>
      </c>
      <c r="F17" s="87" t="s">
        <v>149</v>
      </c>
      <c r="G17" s="292"/>
    </row>
    <row r="18" spans="1:7" x14ac:dyDescent="0.25">
      <c r="A18" s="58" t="s">
        <v>10</v>
      </c>
      <c r="B18" s="138"/>
      <c r="C18" s="203">
        <v>1400</v>
      </c>
      <c r="D18" s="222"/>
      <c r="E18" s="95"/>
      <c r="F18" s="139"/>
    </row>
    <row r="19" spans="1:7" x14ac:dyDescent="0.25">
      <c r="A19" s="350" t="s">
        <v>70</v>
      </c>
      <c r="B19" s="351"/>
      <c r="C19" s="344">
        <v>300</v>
      </c>
      <c r="D19" s="223"/>
      <c r="E19" s="158"/>
      <c r="F19" s="139"/>
    </row>
    <row r="20" spans="1:7" x14ac:dyDescent="0.25">
      <c r="A20" s="767" t="s">
        <v>89</v>
      </c>
      <c r="B20" s="767"/>
      <c r="C20" s="767"/>
      <c r="D20" s="220">
        <v>8</v>
      </c>
      <c r="E20" s="117"/>
      <c r="F20" s="262"/>
    </row>
    <row r="21" spans="1:7" x14ac:dyDescent="0.25">
      <c r="A21" s="145"/>
      <c r="B21" s="145"/>
      <c r="C21" s="204"/>
      <c r="D21" s="224"/>
      <c r="E21" s="216"/>
      <c r="F21" s="264"/>
    </row>
    <row r="22" spans="1:7" x14ac:dyDescent="0.25">
      <c r="A22" s="762" t="s">
        <v>11</v>
      </c>
      <c r="B22" s="757"/>
      <c r="C22" s="757"/>
      <c r="D22" s="221"/>
      <c r="E22" s="92"/>
      <c r="F22" s="263"/>
    </row>
    <row r="23" spans="1:7" ht="24" x14ac:dyDescent="0.25">
      <c r="A23" s="136" t="s">
        <v>2</v>
      </c>
      <c r="B23" s="136" t="s">
        <v>3</v>
      </c>
      <c r="C23" s="84" t="s">
        <v>198</v>
      </c>
      <c r="D23" s="218" t="s">
        <v>52</v>
      </c>
      <c r="E23" s="93" t="s">
        <v>111</v>
      </c>
      <c r="F23" s="261" t="s">
        <v>72</v>
      </c>
    </row>
    <row r="24" spans="1:7" ht="76.5" x14ac:dyDescent="0.25">
      <c r="A24" s="183" t="s">
        <v>81</v>
      </c>
      <c r="B24" s="73" t="s">
        <v>114</v>
      </c>
      <c r="C24" s="678">
        <v>3500</v>
      </c>
      <c r="D24" s="544">
        <v>13</v>
      </c>
      <c r="E24" s="107" t="s">
        <v>145</v>
      </c>
      <c r="F24" s="88" t="s">
        <v>150</v>
      </c>
      <c r="G24" s="292"/>
    </row>
    <row r="25" spans="1:7" s="292" customFormat="1" ht="102" x14ac:dyDescent="0.25">
      <c r="A25" s="183" t="s">
        <v>143</v>
      </c>
      <c r="B25" s="184" t="s">
        <v>144</v>
      </c>
      <c r="C25" s="679">
        <v>5500</v>
      </c>
      <c r="D25" s="544">
        <v>6</v>
      </c>
      <c r="E25" s="68" t="s">
        <v>142</v>
      </c>
      <c r="F25" s="88" t="s">
        <v>175</v>
      </c>
    </row>
    <row r="26" spans="1:7" ht="89.25" x14ac:dyDescent="0.25">
      <c r="A26" s="740" t="s">
        <v>95</v>
      </c>
      <c r="B26" s="73" t="s">
        <v>115</v>
      </c>
      <c r="C26" s="678">
        <v>6000</v>
      </c>
      <c r="D26" s="225">
        <v>1</v>
      </c>
      <c r="E26" s="107">
        <v>27</v>
      </c>
      <c r="F26" s="88" t="s">
        <v>176</v>
      </c>
      <c r="G26" s="292"/>
    </row>
    <row r="27" spans="1:7" ht="76.5" x14ac:dyDescent="0.25">
      <c r="A27" s="740"/>
      <c r="B27" s="73" t="s">
        <v>116</v>
      </c>
      <c r="C27" s="678">
        <v>6000</v>
      </c>
      <c r="D27" s="225">
        <v>1</v>
      </c>
      <c r="E27" s="107">
        <v>16</v>
      </c>
      <c r="F27" s="88" t="s">
        <v>177</v>
      </c>
      <c r="G27" s="292"/>
    </row>
    <row r="28" spans="1:7" ht="76.5" x14ac:dyDescent="0.25">
      <c r="A28" s="658" t="s">
        <v>118</v>
      </c>
      <c r="B28" s="311" t="s">
        <v>117</v>
      </c>
      <c r="C28" s="202">
        <v>8000</v>
      </c>
      <c r="D28" s="189">
        <v>2</v>
      </c>
      <c r="E28" s="107">
        <v>18.190000000000001</v>
      </c>
      <c r="F28" s="88" t="s">
        <v>153</v>
      </c>
      <c r="G28" s="292"/>
    </row>
    <row r="29" spans="1:7" ht="102" x14ac:dyDescent="0.25">
      <c r="A29" s="348" t="s">
        <v>147</v>
      </c>
      <c r="B29" s="311" t="s">
        <v>115</v>
      </c>
      <c r="C29" s="202">
        <v>4500</v>
      </c>
      <c r="D29" s="352">
        <v>8</v>
      </c>
      <c r="E29" s="331" t="s">
        <v>85</v>
      </c>
      <c r="F29" s="347" t="s">
        <v>178</v>
      </c>
      <c r="G29" s="292"/>
    </row>
    <row r="30" spans="1:7" s="292" customFormat="1" ht="36" x14ac:dyDescent="0.25">
      <c r="A30" s="698" t="s">
        <v>268</v>
      </c>
      <c r="B30" s="699" t="s">
        <v>197</v>
      </c>
      <c r="C30" s="701">
        <v>4000</v>
      </c>
      <c r="D30" s="352"/>
      <c r="E30" s="331"/>
      <c r="F30" s="347"/>
    </row>
    <row r="31" spans="1:7" x14ac:dyDescent="0.25">
      <c r="A31" s="58" t="s">
        <v>10</v>
      </c>
      <c r="B31" s="138"/>
      <c r="C31" s="203">
        <v>1400</v>
      </c>
      <c r="D31" s="225"/>
      <c r="E31" s="59"/>
      <c r="F31" s="137"/>
    </row>
    <row r="32" spans="1:7" x14ac:dyDescent="0.25">
      <c r="A32" s="140" t="s">
        <v>70</v>
      </c>
      <c r="B32" s="139"/>
      <c r="C32" s="344">
        <v>300</v>
      </c>
      <c r="D32" s="223"/>
      <c r="E32" s="158"/>
      <c r="F32" s="262"/>
    </row>
    <row r="33" spans="1:7" x14ac:dyDescent="0.25">
      <c r="A33" s="753" t="s">
        <v>89</v>
      </c>
      <c r="B33" s="753"/>
      <c r="C33" s="753"/>
      <c r="D33" s="226">
        <f>SUM(D24:D32)</f>
        <v>31</v>
      </c>
      <c r="E33" s="103"/>
      <c r="F33" s="262"/>
    </row>
    <row r="34" spans="1:7" x14ac:dyDescent="0.25">
      <c r="A34" s="145"/>
      <c r="B34" s="145"/>
      <c r="C34" s="204"/>
      <c r="D34" s="227"/>
      <c r="E34" s="99"/>
      <c r="F34" s="264"/>
    </row>
    <row r="35" spans="1:7" x14ac:dyDescent="0.25">
      <c r="A35" s="762" t="s">
        <v>18</v>
      </c>
      <c r="B35" s="757"/>
      <c r="C35" s="757"/>
      <c r="D35" s="228"/>
      <c r="E35" s="92"/>
      <c r="F35" s="263"/>
    </row>
    <row r="36" spans="1:7" ht="24" x14ac:dyDescent="0.25">
      <c r="A36" s="136" t="s">
        <v>2</v>
      </c>
      <c r="B36" s="136" t="s">
        <v>3</v>
      </c>
      <c r="C36" s="84" t="s">
        <v>198</v>
      </c>
      <c r="D36" s="229" t="s">
        <v>52</v>
      </c>
      <c r="E36" s="93" t="s">
        <v>111</v>
      </c>
      <c r="F36" s="261" t="s">
        <v>72</v>
      </c>
    </row>
    <row r="37" spans="1:7" ht="153" x14ac:dyDescent="0.25">
      <c r="A37" s="183" t="s">
        <v>81</v>
      </c>
      <c r="B37" s="73" t="s">
        <v>119</v>
      </c>
      <c r="C37" s="207">
        <v>4500</v>
      </c>
      <c r="D37" s="230">
        <v>28</v>
      </c>
      <c r="E37" s="59" t="s">
        <v>86</v>
      </c>
      <c r="F37" s="87" t="s">
        <v>182</v>
      </c>
    </row>
    <row r="38" spans="1:7" ht="153" x14ac:dyDescent="0.25">
      <c r="A38" s="185" t="s">
        <v>95</v>
      </c>
      <c r="B38" s="311" t="s">
        <v>116</v>
      </c>
      <c r="C38" s="328">
        <v>7500</v>
      </c>
      <c r="D38" s="329">
        <v>9</v>
      </c>
      <c r="E38" s="87" t="s">
        <v>93</v>
      </c>
      <c r="F38" s="87" t="s">
        <v>183</v>
      </c>
    </row>
    <row r="39" spans="1:7" x14ac:dyDescent="0.25">
      <c r="A39" s="141" t="s">
        <v>10</v>
      </c>
      <c r="B39" s="138"/>
      <c r="C39" s="207">
        <v>1200</v>
      </c>
      <c r="D39" s="230"/>
      <c r="E39" s="100"/>
      <c r="F39" s="262"/>
    </row>
    <row r="40" spans="1:7" x14ac:dyDescent="0.25">
      <c r="A40" s="140" t="s">
        <v>70</v>
      </c>
      <c r="B40" s="139"/>
      <c r="C40" s="344">
        <v>300</v>
      </c>
      <c r="D40" s="223"/>
      <c r="E40" s="158"/>
      <c r="F40" s="262"/>
    </row>
    <row r="41" spans="1:7" x14ac:dyDescent="0.25">
      <c r="A41" s="768" t="s">
        <v>89</v>
      </c>
      <c r="B41" s="768"/>
      <c r="C41" s="768"/>
      <c r="D41" s="226">
        <f>SUM(D37:D40)</f>
        <v>37</v>
      </c>
      <c r="E41" s="119"/>
      <c r="F41" s="262"/>
    </row>
    <row r="42" spans="1:7" x14ac:dyDescent="0.25">
      <c r="A42" s="757" t="s">
        <v>20</v>
      </c>
      <c r="B42" s="757"/>
      <c r="C42" s="757"/>
      <c r="D42" s="228"/>
      <c r="E42" s="92"/>
      <c r="F42" s="263"/>
    </row>
    <row r="43" spans="1:7" ht="24" x14ac:dyDescent="0.25">
      <c r="A43" s="136" t="s">
        <v>2</v>
      </c>
      <c r="B43" s="136" t="s">
        <v>3</v>
      </c>
      <c r="C43" s="84" t="s">
        <v>198</v>
      </c>
      <c r="D43" s="229" t="s">
        <v>52</v>
      </c>
      <c r="E43" s="93" t="s">
        <v>111</v>
      </c>
      <c r="F43" s="261" t="s">
        <v>72</v>
      </c>
    </row>
    <row r="44" spans="1:7" ht="84" x14ac:dyDescent="0.25">
      <c r="A44" s="183" t="s">
        <v>97</v>
      </c>
      <c r="B44" s="59" t="s">
        <v>122</v>
      </c>
      <c r="C44" s="208">
        <v>5000</v>
      </c>
      <c r="D44" s="231">
        <v>1</v>
      </c>
      <c r="E44" s="155">
        <v>30</v>
      </c>
      <c r="F44" s="61" t="s">
        <v>184</v>
      </c>
      <c r="G44" s="292"/>
    </row>
    <row r="45" spans="1:7" ht="24" x14ac:dyDescent="0.25">
      <c r="A45" s="727" t="s">
        <v>94</v>
      </c>
      <c r="B45" s="59" t="s">
        <v>113</v>
      </c>
      <c r="C45" s="205">
        <v>3000</v>
      </c>
      <c r="D45" s="231">
        <v>20</v>
      </c>
      <c r="E45" s="155" t="s">
        <v>87</v>
      </c>
      <c r="F45" s="714" t="s">
        <v>185</v>
      </c>
      <c r="G45" s="292"/>
    </row>
    <row r="46" spans="1:7" ht="36" x14ac:dyDescent="0.25">
      <c r="A46" s="728"/>
      <c r="B46" s="59" t="s">
        <v>122</v>
      </c>
      <c r="C46" s="206">
        <v>3000</v>
      </c>
      <c r="D46" s="231">
        <v>2</v>
      </c>
      <c r="E46" s="155">
        <v>19.39</v>
      </c>
      <c r="F46" s="715"/>
      <c r="G46" s="292"/>
    </row>
    <row r="47" spans="1:7" ht="72" x14ac:dyDescent="0.25">
      <c r="A47" s="191" t="s">
        <v>95</v>
      </c>
      <c r="B47" s="62" t="s">
        <v>123</v>
      </c>
      <c r="C47" s="206">
        <v>4000</v>
      </c>
      <c r="D47" s="231">
        <v>12</v>
      </c>
      <c r="E47" s="155" t="s">
        <v>88</v>
      </c>
      <c r="F47" s="61" t="s">
        <v>186</v>
      </c>
      <c r="G47" s="292"/>
    </row>
    <row r="48" spans="1:7" x14ac:dyDescent="0.25">
      <c r="A48" s="64" t="s">
        <v>10</v>
      </c>
      <c r="B48" s="62"/>
      <c r="C48" s="203">
        <v>1400</v>
      </c>
      <c r="D48" s="230"/>
      <c r="E48" s="100"/>
      <c r="F48" s="262"/>
    </row>
    <row r="49" spans="1:7" x14ac:dyDescent="0.25">
      <c r="A49" s="78" t="s">
        <v>70</v>
      </c>
      <c r="B49" s="77"/>
      <c r="C49" s="344">
        <v>300</v>
      </c>
      <c r="D49" s="223"/>
      <c r="E49" s="158"/>
      <c r="F49" s="262"/>
    </row>
    <row r="50" spans="1:7" x14ac:dyDescent="0.25">
      <c r="A50" s="756" t="s">
        <v>89</v>
      </c>
      <c r="B50" s="756"/>
      <c r="C50" s="756"/>
      <c r="D50" s="232">
        <f>SUM(D44:D49)</f>
        <v>35</v>
      </c>
      <c r="E50" s="158"/>
      <c r="F50" s="262"/>
    </row>
    <row r="51" spans="1:7" x14ac:dyDescent="0.25">
      <c r="A51" s="154"/>
      <c r="B51" s="154"/>
      <c r="C51" s="209"/>
      <c r="D51" s="233"/>
      <c r="E51" s="162"/>
      <c r="F51" s="264"/>
    </row>
    <row r="52" spans="1:7" x14ac:dyDescent="0.25">
      <c r="A52" s="757" t="s">
        <v>25</v>
      </c>
      <c r="B52" s="757"/>
      <c r="C52" s="757"/>
      <c r="D52" s="228"/>
      <c r="E52" s="92"/>
      <c r="F52" s="263"/>
    </row>
    <row r="53" spans="1:7" ht="24" x14ac:dyDescent="0.25">
      <c r="A53" s="136" t="s">
        <v>2</v>
      </c>
      <c r="B53" s="136" t="s">
        <v>3</v>
      </c>
      <c r="C53" s="84" t="s">
        <v>198</v>
      </c>
      <c r="D53" s="229" t="s">
        <v>52</v>
      </c>
      <c r="E53" s="93" t="s">
        <v>111</v>
      </c>
      <c r="F53" s="261" t="s">
        <v>72</v>
      </c>
    </row>
    <row r="54" spans="1:7" ht="84" x14ac:dyDescent="0.25">
      <c r="A54" s="185" t="s">
        <v>94</v>
      </c>
      <c r="B54" s="59" t="s">
        <v>122</v>
      </c>
      <c r="C54" s="207">
        <v>5000</v>
      </c>
      <c r="D54" s="247">
        <v>8</v>
      </c>
      <c r="E54" s="127" t="s">
        <v>141</v>
      </c>
      <c r="F54" s="107" t="s">
        <v>187</v>
      </c>
      <c r="G54" s="292"/>
    </row>
    <row r="55" spans="1:7" s="292" customFormat="1" ht="96" x14ac:dyDescent="0.25">
      <c r="A55" s="185" t="s">
        <v>140</v>
      </c>
      <c r="B55" s="138" t="s">
        <v>27</v>
      </c>
      <c r="C55" s="676">
        <v>6500</v>
      </c>
      <c r="D55" s="341">
        <v>2</v>
      </c>
      <c r="E55" s="342">
        <v>1.2</v>
      </c>
      <c r="F55" s="342" t="s">
        <v>188</v>
      </c>
    </row>
    <row r="56" spans="1:7" x14ac:dyDescent="0.25">
      <c r="A56" s="58" t="s">
        <v>10</v>
      </c>
      <c r="B56" s="137"/>
      <c r="C56" s="203">
        <v>1400</v>
      </c>
      <c r="D56" s="234"/>
      <c r="E56" s="98"/>
      <c r="F56" s="262"/>
    </row>
    <row r="57" spans="1:7" x14ac:dyDescent="0.25">
      <c r="A57" s="140" t="s">
        <v>70</v>
      </c>
      <c r="B57" s="139"/>
      <c r="C57" s="344">
        <v>300</v>
      </c>
      <c r="D57" s="223"/>
      <c r="E57" s="158"/>
      <c r="F57" s="262"/>
    </row>
    <row r="58" spans="1:7" x14ac:dyDescent="0.25">
      <c r="A58" s="756" t="s">
        <v>89</v>
      </c>
      <c r="B58" s="756"/>
      <c r="C58" s="756"/>
      <c r="D58" s="232">
        <v>10</v>
      </c>
      <c r="E58" s="158"/>
      <c r="F58" s="262"/>
    </row>
    <row r="59" spans="1:7" x14ac:dyDescent="0.25">
      <c r="A59" s="154"/>
      <c r="B59" s="154"/>
      <c r="C59" s="209"/>
      <c r="D59" s="233"/>
      <c r="E59" s="162"/>
      <c r="F59" s="264"/>
    </row>
    <row r="60" spans="1:7" x14ac:dyDescent="0.25">
      <c r="A60" s="757" t="s">
        <v>28</v>
      </c>
      <c r="B60" s="757"/>
      <c r="C60" s="757"/>
      <c r="D60" s="228"/>
      <c r="E60" s="92"/>
      <c r="F60" s="263"/>
    </row>
    <row r="61" spans="1:7" ht="24" x14ac:dyDescent="0.25">
      <c r="A61" s="136" t="s">
        <v>2</v>
      </c>
      <c r="B61" s="136" t="s">
        <v>3</v>
      </c>
      <c r="C61" s="84" t="s">
        <v>198</v>
      </c>
      <c r="D61" s="229" t="s">
        <v>52</v>
      </c>
      <c r="E61" s="93" t="s">
        <v>111</v>
      </c>
      <c r="F61" s="261" t="s">
        <v>72</v>
      </c>
    </row>
    <row r="62" spans="1:7" ht="36" x14ac:dyDescent="0.25">
      <c r="A62" s="744" t="s">
        <v>81</v>
      </c>
      <c r="B62" s="59" t="s">
        <v>122</v>
      </c>
      <c r="C62" s="206">
        <v>3000</v>
      </c>
      <c r="D62" s="180">
        <v>4</v>
      </c>
      <c r="E62" s="62" t="s">
        <v>124</v>
      </c>
      <c r="F62" s="710" t="s">
        <v>189</v>
      </c>
      <c r="G62" s="292"/>
    </row>
    <row r="63" spans="1:7" ht="24" x14ac:dyDescent="0.25">
      <c r="A63" s="745"/>
      <c r="B63" s="59" t="s">
        <v>113</v>
      </c>
      <c r="C63" s="206">
        <v>3000</v>
      </c>
      <c r="D63" s="180">
        <v>18</v>
      </c>
      <c r="E63" s="59" t="s">
        <v>80</v>
      </c>
      <c r="F63" s="711"/>
      <c r="G63" s="292"/>
    </row>
    <row r="64" spans="1:7" x14ac:dyDescent="0.25">
      <c r="A64" s="61" t="s">
        <v>10</v>
      </c>
      <c r="B64" s="59"/>
      <c r="C64" s="203">
        <v>1400</v>
      </c>
      <c r="D64" s="234"/>
      <c r="E64" s="98"/>
      <c r="F64" s="262"/>
    </row>
    <row r="65" spans="1:7" x14ac:dyDescent="0.25">
      <c r="A65" s="140" t="s">
        <v>70</v>
      </c>
      <c r="B65" s="139"/>
      <c r="C65" s="344">
        <v>300</v>
      </c>
      <c r="D65" s="223"/>
      <c r="E65" s="158"/>
      <c r="F65" s="262"/>
    </row>
    <row r="66" spans="1:7" x14ac:dyDescent="0.25">
      <c r="A66" s="756" t="s">
        <v>89</v>
      </c>
      <c r="B66" s="756"/>
      <c r="C66" s="756"/>
      <c r="D66" s="232">
        <v>22</v>
      </c>
      <c r="E66" s="158"/>
      <c r="F66" s="262"/>
    </row>
    <row r="67" spans="1:7" x14ac:dyDescent="0.25">
      <c r="A67" s="142"/>
      <c r="B67" s="143"/>
      <c r="C67" s="210"/>
      <c r="D67" s="235"/>
      <c r="E67" s="162"/>
      <c r="F67" s="264"/>
    </row>
    <row r="68" spans="1:7" x14ac:dyDescent="0.25">
      <c r="A68" s="757" t="s">
        <v>29</v>
      </c>
      <c r="B68" s="757"/>
      <c r="C68" s="757"/>
      <c r="D68" s="228"/>
      <c r="E68" s="92"/>
      <c r="F68" s="263"/>
    </row>
    <row r="69" spans="1:7" ht="24" x14ac:dyDescent="0.25">
      <c r="A69" s="136" t="s">
        <v>2</v>
      </c>
      <c r="B69" s="136" t="s">
        <v>3</v>
      </c>
      <c r="C69" s="84" t="s">
        <v>198</v>
      </c>
      <c r="D69" s="229" t="s">
        <v>52</v>
      </c>
      <c r="E69" s="93" t="s">
        <v>111</v>
      </c>
      <c r="F69" s="261" t="s">
        <v>72</v>
      </c>
    </row>
    <row r="70" spans="1:7" ht="36" x14ac:dyDescent="0.25">
      <c r="A70" s="744" t="s">
        <v>81</v>
      </c>
      <c r="B70" s="113" t="s">
        <v>122</v>
      </c>
      <c r="C70" s="759">
        <v>4500</v>
      </c>
      <c r="D70" s="236">
        <v>2</v>
      </c>
      <c r="E70" s="73" t="s">
        <v>76</v>
      </c>
      <c r="F70" s="714" t="s">
        <v>190</v>
      </c>
      <c r="G70" s="292"/>
    </row>
    <row r="71" spans="1:7" ht="24" x14ac:dyDescent="0.25">
      <c r="A71" s="748"/>
      <c r="B71" s="113" t="s">
        <v>113</v>
      </c>
      <c r="C71" s="760"/>
      <c r="D71" s="236">
        <v>21</v>
      </c>
      <c r="E71" s="73" t="s">
        <v>75</v>
      </c>
      <c r="F71" s="715"/>
      <c r="G71" s="292"/>
    </row>
    <row r="72" spans="1:7" ht="36" x14ac:dyDescent="0.25">
      <c r="A72" s="748"/>
      <c r="B72" s="113" t="s">
        <v>122</v>
      </c>
      <c r="C72" s="760"/>
      <c r="D72" s="330">
        <v>4</v>
      </c>
      <c r="E72" s="73" t="s">
        <v>77</v>
      </c>
      <c r="F72" s="714" t="s">
        <v>191</v>
      </c>
      <c r="G72" s="292"/>
    </row>
    <row r="73" spans="1:7" ht="24" x14ac:dyDescent="0.25">
      <c r="A73" s="745"/>
      <c r="B73" s="113" t="s">
        <v>113</v>
      </c>
      <c r="C73" s="761"/>
      <c r="D73" s="330">
        <v>6</v>
      </c>
      <c r="E73" s="73" t="s">
        <v>78</v>
      </c>
      <c r="F73" s="715"/>
      <c r="G73" s="292"/>
    </row>
    <row r="74" spans="1:7" ht="144" x14ac:dyDescent="0.25">
      <c r="A74" s="195" t="s">
        <v>97</v>
      </c>
      <c r="B74" s="113" t="s">
        <v>122</v>
      </c>
      <c r="C74" s="177">
        <v>5500</v>
      </c>
      <c r="D74" s="225">
        <v>2</v>
      </c>
      <c r="E74" s="73" t="s">
        <v>79</v>
      </c>
      <c r="F74" s="188" t="s">
        <v>192</v>
      </c>
      <c r="G74" s="292"/>
    </row>
    <row r="75" spans="1:7" x14ac:dyDescent="0.25">
      <c r="A75" s="58" t="s">
        <v>10</v>
      </c>
      <c r="B75" s="137"/>
      <c r="C75" s="203">
        <v>1400</v>
      </c>
      <c r="D75" s="181"/>
      <c r="E75" s="103"/>
      <c r="F75" s="262"/>
    </row>
    <row r="76" spans="1:7" x14ac:dyDescent="0.25">
      <c r="A76" s="140" t="s">
        <v>70</v>
      </c>
      <c r="B76" s="139"/>
      <c r="C76" s="344">
        <v>300</v>
      </c>
      <c r="D76" s="181"/>
      <c r="E76" s="103"/>
      <c r="F76" s="262"/>
    </row>
    <row r="77" spans="1:7" x14ac:dyDescent="0.25">
      <c r="A77" s="750" t="s">
        <v>89</v>
      </c>
      <c r="B77" s="751"/>
      <c r="C77" s="752"/>
      <c r="D77" s="237">
        <f>SUM(D70:D76)</f>
        <v>35</v>
      </c>
      <c r="E77" s="120"/>
      <c r="F77" s="144"/>
    </row>
    <row r="78" spans="1:7" x14ac:dyDescent="0.25">
      <c r="A78" s="758" t="s">
        <v>30</v>
      </c>
      <c r="B78" s="758"/>
      <c r="C78" s="758"/>
      <c r="D78" s="228"/>
      <c r="E78" s="104"/>
      <c r="F78" s="263"/>
    </row>
    <row r="79" spans="1:7" ht="24" x14ac:dyDescent="0.25">
      <c r="A79" s="136" t="s">
        <v>2</v>
      </c>
      <c r="B79" s="136" t="s">
        <v>3</v>
      </c>
      <c r="C79" s="84" t="s">
        <v>198</v>
      </c>
      <c r="D79" s="229" t="s">
        <v>52</v>
      </c>
      <c r="E79" s="93" t="s">
        <v>111</v>
      </c>
      <c r="F79" s="261" t="s">
        <v>72</v>
      </c>
    </row>
    <row r="80" spans="1:7" ht="53.25" customHeight="1" x14ac:dyDescent="0.25">
      <c r="A80" s="440" t="s">
        <v>216</v>
      </c>
      <c r="B80" s="440" t="s">
        <v>212</v>
      </c>
      <c r="C80" s="682">
        <v>5500</v>
      </c>
      <c r="D80" s="454">
        <v>19</v>
      </c>
      <c r="E80" s="266" t="s">
        <v>226</v>
      </c>
      <c r="F80" s="455" t="s">
        <v>219</v>
      </c>
      <c r="G80" s="292"/>
    </row>
    <row r="81" spans="1:7" ht="43.5" customHeight="1" x14ac:dyDescent="0.25">
      <c r="A81" s="746" t="s">
        <v>213</v>
      </c>
      <c r="B81" s="716" t="s">
        <v>214</v>
      </c>
      <c r="C81" s="773">
        <v>8000</v>
      </c>
      <c r="D81" s="718">
        <v>7</v>
      </c>
      <c r="E81" s="769" t="s">
        <v>220</v>
      </c>
      <c r="F81" s="771" t="s">
        <v>227</v>
      </c>
      <c r="G81" s="292"/>
    </row>
    <row r="82" spans="1:7" ht="47.25" customHeight="1" x14ac:dyDescent="0.25">
      <c r="A82" s="747"/>
      <c r="B82" s="717"/>
      <c r="C82" s="774"/>
      <c r="D82" s="719"/>
      <c r="E82" s="770"/>
      <c r="F82" s="772"/>
      <c r="G82" s="292"/>
    </row>
    <row r="83" spans="1:7" ht="89.25" x14ac:dyDescent="0.25">
      <c r="A83" s="510" t="s">
        <v>218</v>
      </c>
      <c r="B83" s="456" t="s">
        <v>211</v>
      </c>
      <c r="C83" s="681">
        <v>7000</v>
      </c>
      <c r="D83" s="512">
        <v>1</v>
      </c>
      <c r="E83" s="513">
        <v>101</v>
      </c>
      <c r="F83" s="514" t="s">
        <v>228</v>
      </c>
      <c r="G83" s="292"/>
    </row>
    <row r="84" spans="1:7" ht="89.25" x14ac:dyDescent="0.25">
      <c r="A84" s="510" t="s">
        <v>217</v>
      </c>
      <c r="B84" s="511" t="s">
        <v>122</v>
      </c>
      <c r="C84" s="202">
        <v>5000</v>
      </c>
      <c r="D84" s="459">
        <v>3</v>
      </c>
      <c r="E84" s="513" t="s">
        <v>221</v>
      </c>
      <c r="F84" s="514" t="s">
        <v>229</v>
      </c>
      <c r="G84" s="292"/>
    </row>
    <row r="85" spans="1:7" s="292" customFormat="1" ht="102" x14ac:dyDescent="0.25">
      <c r="A85" s="438" t="s">
        <v>210</v>
      </c>
      <c r="B85" s="460" t="s">
        <v>215</v>
      </c>
      <c r="C85" s="679">
        <v>7000</v>
      </c>
      <c r="D85" s="437">
        <v>8</v>
      </c>
      <c r="E85" s="266" t="s">
        <v>224</v>
      </c>
      <c r="F85" s="455" t="s">
        <v>222</v>
      </c>
    </row>
    <row r="86" spans="1:7" s="292" customFormat="1" ht="102" x14ac:dyDescent="0.25">
      <c r="A86" s="440" t="s">
        <v>209</v>
      </c>
      <c r="B86" s="456" t="s">
        <v>211</v>
      </c>
      <c r="C86" s="679">
        <v>10000</v>
      </c>
      <c r="D86" s="459">
        <v>9</v>
      </c>
      <c r="E86" s="266" t="s">
        <v>225</v>
      </c>
      <c r="F86" s="455" t="s">
        <v>223</v>
      </c>
    </row>
    <row r="87" spans="1:7" s="292" customFormat="1" x14ac:dyDescent="0.25">
      <c r="A87" s="438" t="s">
        <v>10</v>
      </c>
      <c r="B87" s="186"/>
      <c r="C87" s="203">
        <v>1400</v>
      </c>
      <c r="D87" s="178"/>
      <c r="E87" s="265"/>
      <c r="F87" s="435"/>
    </row>
    <row r="88" spans="1:7" x14ac:dyDescent="0.25">
      <c r="A88" s="58" t="s">
        <v>10</v>
      </c>
      <c r="B88" s="137"/>
      <c r="C88" s="344">
        <v>300</v>
      </c>
      <c r="D88" s="181"/>
      <c r="E88" s="103"/>
      <c r="F88" s="262"/>
    </row>
    <row r="89" spans="1:7" x14ac:dyDescent="0.25">
      <c r="A89" s="753" t="s">
        <v>90</v>
      </c>
      <c r="B89" s="753"/>
      <c r="C89" s="753"/>
      <c r="D89" s="226">
        <v>47</v>
      </c>
      <c r="E89" s="103"/>
      <c r="F89" s="262"/>
    </row>
    <row r="90" spans="1:7" x14ac:dyDescent="0.25">
      <c r="A90" s="145"/>
      <c r="B90" s="145"/>
      <c r="C90" s="211"/>
      <c r="D90" s="227"/>
      <c r="E90" s="99"/>
      <c r="F90" s="264"/>
    </row>
    <row r="91" spans="1:7" x14ac:dyDescent="0.25">
      <c r="A91" s="146"/>
      <c r="B91" s="147"/>
      <c r="C91" s="72"/>
      <c r="D91" s="239"/>
      <c r="E91" s="167"/>
      <c r="F91" s="148"/>
    </row>
    <row r="92" spans="1:7" x14ac:dyDescent="0.25">
      <c r="A92" s="146"/>
      <c r="B92" s="147"/>
      <c r="C92" s="72"/>
      <c r="D92" s="240"/>
      <c r="E92" s="168"/>
      <c r="F92" s="264"/>
    </row>
    <row r="93" spans="1:7" x14ac:dyDescent="0.25">
      <c r="A93" s="149" t="s">
        <v>68</v>
      </c>
      <c r="B93" s="56"/>
      <c r="C93" s="212"/>
      <c r="D93" s="238"/>
      <c r="E93" s="165"/>
      <c r="F93" s="263"/>
    </row>
    <row r="94" spans="1:7" ht="24" x14ac:dyDescent="0.25">
      <c r="A94" s="150" t="s">
        <v>2</v>
      </c>
      <c r="B94" s="150" t="s">
        <v>3</v>
      </c>
      <c r="C94" s="84" t="s">
        <v>198</v>
      </c>
      <c r="D94" s="241" t="s">
        <v>52</v>
      </c>
      <c r="E94" s="93" t="s">
        <v>111</v>
      </c>
      <c r="F94" s="267" t="s">
        <v>72</v>
      </c>
    </row>
    <row r="95" spans="1:7" ht="60" x14ac:dyDescent="0.25">
      <c r="A95" s="195" t="s">
        <v>101</v>
      </c>
      <c r="B95" s="332" t="s">
        <v>122</v>
      </c>
      <c r="C95" s="677">
        <v>5000</v>
      </c>
      <c r="D95" s="189">
        <v>15</v>
      </c>
      <c r="E95" s="127" t="s">
        <v>130</v>
      </c>
      <c r="F95" s="127" t="s">
        <v>193</v>
      </c>
      <c r="G95" s="292"/>
    </row>
    <row r="96" spans="1:7" ht="36" x14ac:dyDescent="0.25">
      <c r="A96" s="741" t="s">
        <v>103</v>
      </c>
      <c r="B96" s="332" t="s">
        <v>122</v>
      </c>
      <c r="C96" s="754">
        <v>6000</v>
      </c>
      <c r="D96" s="189">
        <v>8</v>
      </c>
      <c r="E96" s="127" t="s">
        <v>131</v>
      </c>
      <c r="F96" s="710" t="s">
        <v>194</v>
      </c>
      <c r="G96" s="292"/>
    </row>
    <row r="97" spans="1:12" ht="24" x14ac:dyDescent="0.25">
      <c r="A97" s="742"/>
      <c r="B97" s="113" t="s">
        <v>113</v>
      </c>
      <c r="C97" s="755"/>
      <c r="D97" s="189">
        <v>3</v>
      </c>
      <c r="E97" s="127" t="s">
        <v>132</v>
      </c>
      <c r="F97" s="711"/>
      <c r="G97" s="292"/>
    </row>
    <row r="98" spans="1:12" x14ac:dyDescent="0.25">
      <c r="A98" s="58" t="s">
        <v>10</v>
      </c>
      <c r="B98" s="137"/>
      <c r="C98" s="203">
        <v>1400</v>
      </c>
      <c r="D98" s="181"/>
      <c r="E98" s="103"/>
      <c r="F98" s="262"/>
    </row>
    <row r="99" spans="1:12" x14ac:dyDescent="0.25">
      <c r="A99" s="140" t="s">
        <v>70</v>
      </c>
      <c r="B99" s="139"/>
      <c r="C99" s="344">
        <v>300</v>
      </c>
      <c r="D99" s="223"/>
      <c r="E99" s="158"/>
      <c r="F99" s="262"/>
    </row>
    <row r="100" spans="1:12" x14ac:dyDescent="0.25">
      <c r="A100" s="750" t="s">
        <v>90</v>
      </c>
      <c r="B100" s="751"/>
      <c r="C100" s="752"/>
      <c r="D100" s="242">
        <v>26</v>
      </c>
      <c r="E100" s="171"/>
      <c r="F100" s="144"/>
    </row>
    <row r="101" spans="1:12" x14ac:dyDescent="0.25">
      <c r="A101" s="151"/>
      <c r="B101" s="152"/>
      <c r="C101" s="213"/>
      <c r="D101" s="235"/>
      <c r="E101" s="162"/>
      <c r="F101" s="264"/>
    </row>
    <row r="102" spans="1:12" x14ac:dyDescent="0.25">
      <c r="A102" s="149" t="s">
        <v>69</v>
      </c>
      <c r="B102" s="56"/>
      <c r="C102" s="212"/>
      <c r="D102" s="238"/>
      <c r="E102" s="165"/>
      <c r="F102" s="263"/>
    </row>
    <row r="103" spans="1:12" ht="24" x14ac:dyDescent="0.25">
      <c r="A103" s="150" t="s">
        <v>2</v>
      </c>
      <c r="B103" s="153" t="s">
        <v>3</v>
      </c>
      <c r="C103" s="84" t="s">
        <v>198</v>
      </c>
      <c r="D103" s="241" t="s">
        <v>52</v>
      </c>
      <c r="E103" s="93" t="s">
        <v>111</v>
      </c>
      <c r="F103" s="267" t="s">
        <v>72</v>
      </c>
    </row>
    <row r="104" spans="1:12" ht="108" x14ac:dyDescent="0.25">
      <c r="A104" s="195" t="s">
        <v>104</v>
      </c>
      <c r="B104" s="198" t="s">
        <v>139</v>
      </c>
      <c r="C104" s="202">
        <v>9000</v>
      </c>
      <c r="D104" s="189">
        <v>10</v>
      </c>
      <c r="E104" s="113" t="s">
        <v>84</v>
      </c>
      <c r="F104" s="127" t="s">
        <v>195</v>
      </c>
      <c r="G104" s="292"/>
    </row>
    <row r="105" spans="1:12" ht="60" x14ac:dyDescent="0.25">
      <c r="A105" s="195" t="s">
        <v>101</v>
      </c>
      <c r="B105" s="113" t="s">
        <v>113</v>
      </c>
      <c r="C105" s="516">
        <v>5000</v>
      </c>
      <c r="D105" s="189">
        <v>6</v>
      </c>
      <c r="E105" s="113" t="s">
        <v>83</v>
      </c>
      <c r="F105" s="127" t="s">
        <v>196</v>
      </c>
      <c r="G105" s="292"/>
      <c r="K105" s="625"/>
      <c r="L105" s="625"/>
    </row>
    <row r="106" spans="1:12" s="292" customFormat="1" ht="24" x14ac:dyDescent="0.25">
      <c r="A106" s="658" t="s">
        <v>235</v>
      </c>
      <c r="B106" s="113" t="s">
        <v>113</v>
      </c>
      <c r="C106" s="516">
        <v>4500</v>
      </c>
      <c r="D106" s="189">
        <v>6</v>
      </c>
      <c r="E106" s="527"/>
      <c r="F106" s="529"/>
    </row>
    <row r="107" spans="1:12" x14ac:dyDescent="0.25">
      <c r="A107" s="58" t="s">
        <v>10</v>
      </c>
      <c r="B107" s="139"/>
      <c r="C107" s="203">
        <v>1400</v>
      </c>
      <c r="D107" s="181"/>
      <c r="E107" s="103"/>
      <c r="F107" s="139"/>
    </row>
    <row r="108" spans="1:12" x14ac:dyDescent="0.25">
      <c r="A108" s="139" t="s">
        <v>70</v>
      </c>
      <c r="B108" s="139"/>
      <c r="C108" s="344">
        <v>300</v>
      </c>
      <c r="D108" s="223"/>
      <c r="E108" s="158"/>
      <c r="F108" s="139"/>
    </row>
    <row r="109" spans="1:12" x14ac:dyDescent="0.25">
      <c r="A109" s="750" t="s">
        <v>90</v>
      </c>
      <c r="B109" s="751"/>
      <c r="C109" s="752"/>
      <c r="D109" s="242">
        <v>16</v>
      </c>
      <c r="E109" s="171"/>
      <c r="F109" s="144"/>
    </row>
    <row r="110" spans="1:12" x14ac:dyDescent="0.25">
      <c r="A110" s="135"/>
      <c r="B110" s="135"/>
      <c r="F110" s="135"/>
    </row>
    <row r="116" spans="8:11" x14ac:dyDescent="0.25">
      <c r="J116" s="624"/>
    </row>
    <row r="117" spans="8:11" x14ac:dyDescent="0.25">
      <c r="H117" s="292"/>
      <c r="J117" s="624"/>
      <c r="K117" s="292"/>
    </row>
  </sheetData>
  <mergeCells count="39">
    <mergeCell ref="E81:E82"/>
    <mergeCell ref="F81:F82"/>
    <mergeCell ref="F96:F97"/>
    <mergeCell ref="A96:A97"/>
    <mergeCell ref="A81:A82"/>
    <mergeCell ref="B81:B82"/>
    <mergeCell ref="C81:C82"/>
    <mergeCell ref="D81:D82"/>
    <mergeCell ref="F70:F71"/>
    <mergeCell ref="F72:F73"/>
    <mergeCell ref="A26:A27"/>
    <mergeCell ref="A45:A46"/>
    <mergeCell ref="F45:F46"/>
    <mergeCell ref="A62:A63"/>
    <mergeCell ref="F62:F63"/>
    <mergeCell ref="A50:C50"/>
    <mergeCell ref="A22:C22"/>
    <mergeCell ref="A52:C52"/>
    <mergeCell ref="A58:C58"/>
    <mergeCell ref="A60:C60"/>
    <mergeCell ref="A1:A8"/>
    <mergeCell ref="A11:C11"/>
    <mergeCell ref="A15:C15"/>
    <mergeCell ref="A20:C20"/>
    <mergeCell ref="A14:C14"/>
    <mergeCell ref="A33:C33"/>
    <mergeCell ref="A35:C35"/>
    <mergeCell ref="A41:C41"/>
    <mergeCell ref="A42:C42"/>
    <mergeCell ref="A109:C109"/>
    <mergeCell ref="A89:C89"/>
    <mergeCell ref="A100:C100"/>
    <mergeCell ref="C96:C97"/>
    <mergeCell ref="A66:C66"/>
    <mergeCell ref="A68:C68"/>
    <mergeCell ref="A78:C78"/>
    <mergeCell ref="A77:C77"/>
    <mergeCell ref="A70:A73"/>
    <mergeCell ref="C70:C7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opLeftCell="A127" workbookViewId="0">
      <selection activeCell="A27" sqref="A27:C27"/>
    </sheetView>
  </sheetViews>
  <sheetFormatPr defaultRowHeight="15" x14ac:dyDescent="0.25"/>
  <cols>
    <col min="1" max="1" width="30.85546875" customWidth="1"/>
    <col min="2" max="2" width="33.7109375" customWidth="1"/>
    <col min="3" max="3" width="19.5703125" customWidth="1"/>
    <col min="4" max="4" width="19.5703125" style="292" hidden="1" customWidth="1"/>
    <col min="5" max="5" width="13.42578125" style="214" bestFit="1" customWidth="1"/>
  </cols>
  <sheetData>
    <row r="1" spans="1:6" ht="16.5" customHeight="1" thickBot="1" x14ac:dyDescent="0.3">
      <c r="A1" s="775" t="s">
        <v>246</v>
      </c>
      <c r="B1" s="355" t="s">
        <v>199</v>
      </c>
      <c r="C1" s="355" t="s">
        <v>0</v>
      </c>
      <c r="D1" s="484"/>
      <c r="E1" s="269"/>
    </row>
    <row r="2" spans="1:6" ht="15" customHeight="1" thickBot="1" x14ac:dyDescent="0.3">
      <c r="A2" s="776"/>
      <c r="B2" s="356">
        <v>43627</v>
      </c>
      <c r="C2" s="356">
        <v>43628</v>
      </c>
      <c r="D2" s="485"/>
      <c r="E2" s="269"/>
    </row>
    <row r="3" spans="1:6" s="292" customFormat="1" ht="15" customHeight="1" thickBot="1" x14ac:dyDescent="0.3">
      <c r="A3" s="776"/>
      <c r="B3" s="356">
        <v>43837</v>
      </c>
      <c r="C3" s="356">
        <v>43838</v>
      </c>
      <c r="D3" s="485"/>
      <c r="E3" s="269"/>
    </row>
    <row r="4" spans="1:6" ht="15" customHeight="1" thickBot="1" x14ac:dyDescent="0.3">
      <c r="A4" s="776"/>
      <c r="B4" s="688">
        <v>43882</v>
      </c>
      <c r="C4" s="688">
        <v>43885</v>
      </c>
      <c r="D4" s="485"/>
      <c r="E4" s="269"/>
    </row>
    <row r="5" spans="1:6" s="292" customFormat="1" ht="15" customHeight="1" thickBot="1" x14ac:dyDescent="0.3">
      <c r="A5" s="776"/>
      <c r="B5" s="688">
        <v>43896</v>
      </c>
      <c r="C5" s="688">
        <v>43899</v>
      </c>
      <c r="D5" s="485"/>
      <c r="E5" s="269"/>
    </row>
    <row r="6" spans="1:6" s="292" customFormat="1" ht="15" customHeight="1" thickBot="1" x14ac:dyDescent="0.3">
      <c r="A6" s="776"/>
      <c r="B6" s="688">
        <v>43951</v>
      </c>
      <c r="C6" s="688">
        <v>43956</v>
      </c>
      <c r="D6" s="485"/>
      <c r="E6" s="269"/>
    </row>
    <row r="7" spans="1:6" s="292" customFormat="1" ht="15" customHeight="1" thickBot="1" x14ac:dyDescent="0.3">
      <c r="A7" s="776"/>
      <c r="B7" s="688">
        <v>43959</v>
      </c>
      <c r="C7" s="688">
        <v>43962</v>
      </c>
      <c r="D7" s="485"/>
      <c r="E7" s="269"/>
    </row>
    <row r="8" spans="1:6" s="292" customFormat="1" ht="15" customHeight="1" thickBot="1" x14ac:dyDescent="0.3">
      <c r="A8" s="777"/>
      <c r="B8" s="688">
        <v>43993</v>
      </c>
      <c r="C8" s="688">
        <v>43996</v>
      </c>
      <c r="D8" s="485"/>
      <c r="E8" s="269"/>
    </row>
    <row r="9" spans="1:6" s="292" customFormat="1" x14ac:dyDescent="0.25">
      <c r="A9" s="765" t="s">
        <v>1</v>
      </c>
      <c r="B9" s="766"/>
      <c r="C9" s="766"/>
      <c r="D9" s="766"/>
      <c r="E9" s="766"/>
    </row>
    <row r="10" spans="1:6" x14ac:dyDescent="0.25">
      <c r="A10" s="71" t="s">
        <v>2</v>
      </c>
      <c r="B10" s="71" t="s">
        <v>3</v>
      </c>
      <c r="C10" s="71" t="s">
        <v>92</v>
      </c>
      <c r="D10" s="71" t="s">
        <v>234</v>
      </c>
      <c r="E10" s="270" t="s">
        <v>52</v>
      </c>
    </row>
    <row r="11" spans="1:6" ht="15.75" customHeight="1" x14ac:dyDescent="0.25">
      <c r="A11" s="183" t="s">
        <v>81</v>
      </c>
      <c r="B11" s="113" t="s">
        <v>113</v>
      </c>
      <c r="C11" s="334">
        <v>6000</v>
      </c>
      <c r="D11" s="334"/>
      <c r="E11" s="271">
        <v>5</v>
      </c>
      <c r="F11" s="292"/>
    </row>
    <row r="12" spans="1:6" ht="17.25" customHeight="1" x14ac:dyDescent="0.25">
      <c r="A12" s="778" t="s">
        <v>89</v>
      </c>
      <c r="B12" s="778"/>
      <c r="C12" s="778"/>
      <c r="D12" s="479"/>
      <c r="E12" s="272">
        <v>5</v>
      </c>
    </row>
    <row r="13" spans="1:6" ht="30.75" customHeight="1" x14ac:dyDescent="0.25">
      <c r="A13" s="739" t="s">
        <v>8</v>
      </c>
      <c r="B13" s="734"/>
      <c r="C13" s="734"/>
      <c r="D13" s="486"/>
      <c r="E13" s="273"/>
    </row>
    <row r="14" spans="1:6" ht="30.75" customHeight="1" x14ac:dyDescent="0.25">
      <c r="A14" s="71" t="s">
        <v>2</v>
      </c>
      <c r="B14" s="71" t="s">
        <v>3</v>
      </c>
      <c r="C14" s="71" t="s">
        <v>4</v>
      </c>
      <c r="D14" s="71"/>
      <c r="E14" s="270" t="s">
        <v>52</v>
      </c>
    </row>
    <row r="15" spans="1:6" ht="27" customHeight="1" x14ac:dyDescent="0.25">
      <c r="A15" s="183" t="s">
        <v>81</v>
      </c>
      <c r="B15" s="184" t="s">
        <v>112</v>
      </c>
      <c r="C15" s="63">
        <v>7000</v>
      </c>
      <c r="D15" s="487"/>
      <c r="E15" s="274">
        <v>8</v>
      </c>
      <c r="F15" s="292"/>
    </row>
    <row r="16" spans="1:6" ht="17.25" customHeight="1" x14ac:dyDescent="0.25">
      <c r="A16" s="61" t="s">
        <v>10</v>
      </c>
      <c r="B16" s="62"/>
      <c r="C16" s="63">
        <v>1400</v>
      </c>
      <c r="D16" s="487"/>
      <c r="E16" s="274"/>
    </row>
    <row r="17" spans="1:6" ht="17.25" customHeight="1" x14ac:dyDescent="0.25">
      <c r="A17" s="156" t="s">
        <v>70</v>
      </c>
      <c r="B17" s="155"/>
      <c r="C17" s="157">
        <v>500</v>
      </c>
      <c r="D17" s="157"/>
      <c r="E17" s="275"/>
    </row>
    <row r="18" spans="1:6" ht="15" customHeight="1" x14ac:dyDescent="0.25">
      <c r="A18" s="778" t="s">
        <v>89</v>
      </c>
      <c r="B18" s="778"/>
      <c r="C18" s="778"/>
      <c r="D18" s="479"/>
      <c r="E18" s="272">
        <v>8</v>
      </c>
    </row>
    <row r="19" spans="1:6" ht="18.75" customHeight="1" x14ac:dyDescent="0.25">
      <c r="A19" s="739" t="s">
        <v>11</v>
      </c>
      <c r="B19" s="734"/>
      <c r="C19" s="734"/>
      <c r="D19" s="486"/>
      <c r="E19" s="273"/>
    </row>
    <row r="20" spans="1:6" ht="20.25" customHeight="1" x14ac:dyDescent="0.25">
      <c r="A20" s="71" t="s">
        <v>2</v>
      </c>
      <c r="B20" s="71" t="s">
        <v>3</v>
      </c>
      <c r="C20" s="71" t="s">
        <v>4</v>
      </c>
      <c r="D20" s="71"/>
      <c r="E20" s="270" t="s">
        <v>52</v>
      </c>
    </row>
    <row r="21" spans="1:6" ht="30.75" customHeight="1" x14ac:dyDescent="0.25">
      <c r="A21" s="183" t="s">
        <v>81</v>
      </c>
      <c r="B21" s="311" t="s">
        <v>114</v>
      </c>
      <c r="C21" s="334">
        <v>5000</v>
      </c>
      <c r="D21" s="488"/>
      <c r="E21" s="276">
        <v>13</v>
      </c>
      <c r="F21" s="292"/>
    </row>
    <row r="22" spans="1:6" s="292" customFormat="1" ht="30.75" customHeight="1" x14ac:dyDescent="0.25">
      <c r="A22" s="310" t="s">
        <v>143</v>
      </c>
      <c r="B22" s="62" t="s">
        <v>144</v>
      </c>
      <c r="C22" s="343">
        <v>6000</v>
      </c>
      <c r="D22" s="489"/>
      <c r="E22" s="276">
        <v>6</v>
      </c>
    </row>
    <row r="23" spans="1:6" ht="30.75" customHeight="1" x14ac:dyDescent="0.25">
      <c r="A23" s="741" t="s">
        <v>95</v>
      </c>
      <c r="B23" s="311" t="s">
        <v>115</v>
      </c>
      <c r="C23" s="334">
        <v>8000</v>
      </c>
      <c r="D23" s="334"/>
      <c r="E23" s="335">
        <v>1</v>
      </c>
      <c r="F23" s="292"/>
    </row>
    <row r="24" spans="1:6" ht="30.75" customHeight="1" x14ac:dyDescent="0.25">
      <c r="A24" s="780"/>
      <c r="B24" s="311" t="s">
        <v>116</v>
      </c>
      <c r="C24" s="334">
        <v>8000</v>
      </c>
      <c r="D24" s="334"/>
      <c r="E24" s="335">
        <v>1</v>
      </c>
      <c r="F24" s="292"/>
    </row>
    <row r="25" spans="1:6" ht="30.75" customHeight="1" x14ac:dyDescent="0.25">
      <c r="A25" s="195" t="s">
        <v>118</v>
      </c>
      <c r="B25" s="311" t="s">
        <v>117</v>
      </c>
      <c r="C25" s="334">
        <v>10000</v>
      </c>
      <c r="D25" s="334"/>
      <c r="E25" s="186">
        <v>2</v>
      </c>
      <c r="F25" s="292"/>
    </row>
    <row r="26" spans="1:6" ht="30.75" customHeight="1" x14ac:dyDescent="0.25">
      <c r="A26" s="348" t="s">
        <v>147</v>
      </c>
      <c r="B26" s="331" t="s">
        <v>197</v>
      </c>
      <c r="C26" s="353">
        <v>5500</v>
      </c>
      <c r="D26" s="353"/>
      <c r="E26" s="354">
        <v>8</v>
      </c>
      <c r="F26" s="292"/>
    </row>
    <row r="27" spans="1:6" s="292" customFormat="1" ht="30.75" customHeight="1" x14ac:dyDescent="0.25">
      <c r="A27" s="698" t="s">
        <v>268</v>
      </c>
      <c r="B27" s="699" t="s">
        <v>197</v>
      </c>
      <c r="C27" s="701">
        <v>4500</v>
      </c>
      <c r="D27" s="353"/>
      <c r="E27" s="354"/>
    </row>
    <row r="28" spans="1:6" ht="16.5" customHeight="1" x14ac:dyDescent="0.25">
      <c r="A28" s="61" t="s">
        <v>10</v>
      </c>
      <c r="B28" s="62"/>
      <c r="C28" s="65">
        <v>1400</v>
      </c>
      <c r="D28" s="65"/>
      <c r="E28" s="179"/>
    </row>
    <row r="29" spans="1:6" ht="16.5" customHeight="1" x14ac:dyDescent="0.25">
      <c r="A29" s="156" t="s">
        <v>70</v>
      </c>
      <c r="B29" s="155"/>
      <c r="C29" s="157">
        <v>500</v>
      </c>
      <c r="D29" s="157"/>
      <c r="E29" s="275"/>
    </row>
    <row r="30" spans="1:6" ht="16.5" customHeight="1" x14ac:dyDescent="0.25">
      <c r="A30" s="778" t="s">
        <v>89</v>
      </c>
      <c r="B30" s="778"/>
      <c r="C30" s="778"/>
      <c r="D30" s="479"/>
      <c r="E30" s="277">
        <f>SUM(E21:E29)</f>
        <v>31</v>
      </c>
    </row>
    <row r="31" spans="1:6" ht="16.5" customHeight="1" x14ac:dyDescent="0.25">
      <c r="A31" s="739" t="s">
        <v>18</v>
      </c>
      <c r="B31" s="734"/>
      <c r="C31" s="734"/>
      <c r="D31" s="486"/>
      <c r="E31" s="278"/>
    </row>
    <row r="32" spans="1:6" ht="30.75" customHeight="1" x14ac:dyDescent="0.25">
      <c r="A32" s="71" t="s">
        <v>2</v>
      </c>
      <c r="B32" s="71" t="s">
        <v>3</v>
      </c>
      <c r="C32" s="71" t="s">
        <v>4</v>
      </c>
      <c r="D32" s="71"/>
      <c r="E32" s="279" t="s">
        <v>52</v>
      </c>
    </row>
    <row r="33" spans="1:6" ht="30.75" customHeight="1" x14ac:dyDescent="0.25">
      <c r="A33" s="183" t="s">
        <v>81</v>
      </c>
      <c r="B33" s="311" t="s">
        <v>119</v>
      </c>
      <c r="C33" s="63">
        <v>6000</v>
      </c>
      <c r="D33" s="487"/>
      <c r="E33" s="280">
        <v>28</v>
      </c>
    </row>
    <row r="34" spans="1:6" ht="30.75" customHeight="1" x14ac:dyDescent="0.25">
      <c r="A34" s="185" t="s">
        <v>95</v>
      </c>
      <c r="B34" s="311" t="s">
        <v>116</v>
      </c>
      <c r="C34" s="336">
        <v>10000</v>
      </c>
      <c r="D34" s="490"/>
      <c r="E34" s="281">
        <v>9</v>
      </c>
    </row>
    <row r="35" spans="1:6" ht="15" customHeight="1" x14ac:dyDescent="0.25">
      <c r="A35" s="64" t="s">
        <v>10</v>
      </c>
      <c r="B35" s="62"/>
      <c r="C35" s="66">
        <v>1400</v>
      </c>
      <c r="D35" s="491"/>
      <c r="E35" s="280"/>
    </row>
    <row r="36" spans="1:6" ht="15" customHeight="1" x14ac:dyDescent="0.25">
      <c r="A36" s="156" t="s">
        <v>70</v>
      </c>
      <c r="B36" s="155"/>
      <c r="C36" s="157">
        <v>500</v>
      </c>
      <c r="D36" s="157"/>
      <c r="E36" s="275"/>
    </row>
    <row r="37" spans="1:6" ht="15" customHeight="1" x14ac:dyDescent="0.25">
      <c r="A37" s="779" t="s">
        <v>89</v>
      </c>
      <c r="B37" s="779"/>
      <c r="C37" s="779"/>
      <c r="D37" s="480"/>
      <c r="E37" s="277">
        <f>SUM(E33:E36)</f>
        <v>37</v>
      </c>
    </row>
    <row r="38" spans="1:6" ht="15" customHeight="1" x14ac:dyDescent="0.25">
      <c r="A38" s="182"/>
      <c r="B38" s="182"/>
      <c r="C38" s="182"/>
      <c r="D38" s="486"/>
      <c r="E38" s="282"/>
    </row>
    <row r="39" spans="1:6" ht="15" customHeight="1" x14ac:dyDescent="0.25">
      <c r="A39" s="734" t="s">
        <v>20</v>
      </c>
      <c r="B39" s="734"/>
      <c r="C39" s="734"/>
      <c r="D39" s="486"/>
      <c r="E39" s="278"/>
    </row>
    <row r="40" spans="1:6" ht="15" customHeight="1" x14ac:dyDescent="0.25">
      <c r="A40" s="71" t="s">
        <v>2</v>
      </c>
      <c r="B40" s="71" t="s">
        <v>3</v>
      </c>
      <c r="C40" s="71" t="s">
        <v>4</v>
      </c>
      <c r="D40" s="71"/>
      <c r="E40" s="279" t="s">
        <v>52</v>
      </c>
    </row>
    <row r="41" spans="1:6" ht="24.75" customHeight="1" x14ac:dyDescent="0.25">
      <c r="A41" s="183" t="s">
        <v>97</v>
      </c>
      <c r="B41" s="113" t="s">
        <v>122</v>
      </c>
      <c r="C41" s="67">
        <v>6000</v>
      </c>
      <c r="D41" s="67"/>
      <c r="E41" s="283">
        <v>1</v>
      </c>
      <c r="F41" s="292"/>
    </row>
    <row r="42" spans="1:6" ht="17.25" customHeight="1" x14ac:dyDescent="0.25">
      <c r="A42" s="727" t="s">
        <v>94</v>
      </c>
      <c r="B42" s="113" t="s">
        <v>113</v>
      </c>
      <c r="C42" s="334">
        <v>4500</v>
      </c>
      <c r="D42" s="334"/>
      <c r="E42" s="283">
        <v>20</v>
      </c>
      <c r="F42" s="292"/>
    </row>
    <row r="43" spans="1:6" ht="24" customHeight="1" x14ac:dyDescent="0.25">
      <c r="A43" s="728"/>
      <c r="B43" s="113" t="s">
        <v>122</v>
      </c>
      <c r="C43" s="67">
        <v>4500</v>
      </c>
      <c r="D43" s="67"/>
      <c r="E43" s="283">
        <v>2</v>
      </c>
      <c r="F43" s="292"/>
    </row>
    <row r="44" spans="1:6" ht="26.25" customHeight="1" x14ac:dyDescent="0.25">
      <c r="A44" s="191" t="s">
        <v>95</v>
      </c>
      <c r="B44" s="184" t="s">
        <v>123</v>
      </c>
      <c r="C44" s="336">
        <v>6000</v>
      </c>
      <c r="D44" s="336"/>
      <c r="E44" s="283">
        <v>12</v>
      </c>
      <c r="F44" s="292"/>
    </row>
    <row r="45" spans="1:6" ht="11.25" customHeight="1" x14ac:dyDescent="0.25">
      <c r="A45" s="64" t="s">
        <v>10</v>
      </c>
      <c r="B45" s="62"/>
      <c r="C45" s="66">
        <v>1400</v>
      </c>
      <c r="D45" s="491"/>
      <c r="E45" s="280"/>
    </row>
    <row r="46" spans="1:6" ht="11.25" customHeight="1" x14ac:dyDescent="0.25">
      <c r="A46" s="156" t="s">
        <v>70</v>
      </c>
      <c r="B46" s="155"/>
      <c r="C46" s="157">
        <v>500</v>
      </c>
      <c r="D46" s="157"/>
      <c r="E46" s="275"/>
    </row>
    <row r="47" spans="1:6" ht="11.25" customHeight="1" x14ac:dyDescent="0.25">
      <c r="A47" s="783" t="s">
        <v>89</v>
      </c>
      <c r="B47" s="783"/>
      <c r="C47" s="783"/>
      <c r="D47" s="478"/>
      <c r="E47" s="284">
        <f>SUM(E41:E46)</f>
        <v>35</v>
      </c>
    </row>
    <row r="48" spans="1:6" ht="11.25" customHeight="1" x14ac:dyDescent="0.25">
      <c r="A48" s="176"/>
      <c r="B48" s="176"/>
      <c r="C48" s="176"/>
      <c r="D48" s="492"/>
      <c r="E48" s="285"/>
    </row>
    <row r="49" spans="1:6" x14ac:dyDescent="0.25">
      <c r="A49" s="734" t="s">
        <v>25</v>
      </c>
      <c r="B49" s="734"/>
      <c r="C49" s="734"/>
      <c r="D49" s="486"/>
      <c r="E49" s="278"/>
    </row>
    <row r="50" spans="1:6" ht="18.75" customHeight="1" x14ac:dyDescent="0.25">
      <c r="A50" s="71" t="s">
        <v>2</v>
      </c>
      <c r="B50" s="71" t="s">
        <v>3</v>
      </c>
      <c r="C50" s="71" t="s">
        <v>4</v>
      </c>
      <c r="D50" s="71"/>
      <c r="E50" s="279" t="s">
        <v>52</v>
      </c>
    </row>
    <row r="51" spans="1:6" ht="18.75" customHeight="1" x14ac:dyDescent="0.25">
      <c r="A51" s="185" t="s">
        <v>94</v>
      </c>
      <c r="B51" s="113" t="s">
        <v>122</v>
      </c>
      <c r="C51" s="63">
        <v>7000</v>
      </c>
      <c r="D51" s="63"/>
      <c r="E51" s="247">
        <v>8</v>
      </c>
      <c r="F51" s="292"/>
    </row>
    <row r="52" spans="1:6" s="292" customFormat="1" ht="18.75" customHeight="1" x14ac:dyDescent="0.25">
      <c r="A52" s="185" t="s">
        <v>140</v>
      </c>
      <c r="B52" s="62" t="s">
        <v>27</v>
      </c>
      <c r="C52" s="340">
        <v>9000</v>
      </c>
      <c r="D52" s="340"/>
      <c r="E52" s="341">
        <v>2</v>
      </c>
    </row>
    <row r="53" spans="1:6" ht="18.75" customHeight="1" x14ac:dyDescent="0.25">
      <c r="A53" s="61" t="s">
        <v>10</v>
      </c>
      <c r="B53" s="59"/>
      <c r="C53" s="65">
        <v>1400</v>
      </c>
      <c r="D53" s="493"/>
      <c r="E53" s="286"/>
    </row>
    <row r="54" spans="1:6" ht="18.75" customHeight="1" x14ac:dyDescent="0.25">
      <c r="A54" s="156" t="s">
        <v>70</v>
      </c>
      <c r="B54" s="155"/>
      <c r="C54" s="157">
        <v>500</v>
      </c>
      <c r="D54" s="157"/>
      <c r="E54" s="275"/>
    </row>
    <row r="55" spans="1:6" ht="14.25" customHeight="1" x14ac:dyDescent="0.25">
      <c r="A55" s="783" t="s">
        <v>89</v>
      </c>
      <c r="B55" s="783"/>
      <c r="C55" s="783"/>
      <c r="D55" s="478"/>
      <c r="E55" s="284">
        <v>10</v>
      </c>
    </row>
    <row r="56" spans="1:6" ht="14.25" customHeight="1" x14ac:dyDescent="0.25">
      <c r="A56" s="176"/>
      <c r="B56" s="176"/>
      <c r="C56" s="176"/>
      <c r="D56" s="492"/>
      <c r="E56" s="285"/>
    </row>
    <row r="57" spans="1:6" ht="14.25" customHeight="1" x14ac:dyDescent="0.25">
      <c r="A57" s="734" t="s">
        <v>28</v>
      </c>
      <c r="B57" s="734"/>
      <c r="C57" s="734"/>
      <c r="D57" s="486"/>
      <c r="E57" s="278"/>
    </row>
    <row r="58" spans="1:6" ht="18" customHeight="1" x14ac:dyDescent="0.25">
      <c r="A58" s="71" t="s">
        <v>2</v>
      </c>
      <c r="B58" s="71" t="s">
        <v>3</v>
      </c>
      <c r="C58" s="71" t="s">
        <v>4</v>
      </c>
      <c r="D58" s="71"/>
      <c r="E58" s="279" t="s">
        <v>52</v>
      </c>
    </row>
    <row r="59" spans="1:6" ht="18" customHeight="1" x14ac:dyDescent="0.25">
      <c r="A59" s="744" t="s">
        <v>81</v>
      </c>
      <c r="B59" s="113" t="s">
        <v>122</v>
      </c>
      <c r="C59" s="67">
        <v>4500</v>
      </c>
      <c r="D59" s="67"/>
      <c r="E59" s="86">
        <v>4</v>
      </c>
      <c r="F59" s="292"/>
    </row>
    <row r="60" spans="1:6" ht="18" customHeight="1" x14ac:dyDescent="0.25">
      <c r="A60" s="745"/>
      <c r="B60" s="113" t="s">
        <v>113</v>
      </c>
      <c r="C60" s="67">
        <v>4500</v>
      </c>
      <c r="D60" s="67"/>
      <c r="E60" s="86">
        <v>18</v>
      </c>
      <c r="F60" s="292"/>
    </row>
    <row r="61" spans="1:6" ht="18" customHeight="1" x14ac:dyDescent="0.25">
      <c r="A61" s="183" t="s">
        <v>10</v>
      </c>
      <c r="B61" s="113"/>
      <c r="C61" s="67">
        <v>1400</v>
      </c>
      <c r="D61" s="494"/>
      <c r="E61" s="286"/>
    </row>
    <row r="62" spans="1:6" ht="18" customHeight="1" x14ac:dyDescent="0.25">
      <c r="A62" s="156" t="s">
        <v>70</v>
      </c>
      <c r="B62" s="155"/>
      <c r="C62" s="333">
        <v>500</v>
      </c>
      <c r="D62" s="333"/>
      <c r="E62" s="275"/>
    </row>
    <row r="63" spans="1:6" ht="18" customHeight="1" x14ac:dyDescent="0.25">
      <c r="A63" s="783" t="s">
        <v>89</v>
      </c>
      <c r="B63" s="783"/>
      <c r="C63" s="783"/>
      <c r="D63" s="478"/>
      <c r="E63" s="284">
        <v>22</v>
      </c>
    </row>
    <row r="64" spans="1:6" ht="20.25" customHeight="1" x14ac:dyDescent="0.25">
      <c r="A64" s="159"/>
      <c r="B64" s="160"/>
      <c r="C64" s="161"/>
      <c r="D64" s="174"/>
      <c r="E64" s="287"/>
    </row>
    <row r="65" spans="1:6" ht="20.25" customHeight="1" x14ac:dyDescent="0.25">
      <c r="A65" s="734" t="s">
        <v>29</v>
      </c>
      <c r="B65" s="734"/>
      <c r="C65" s="734"/>
      <c r="D65" s="486"/>
      <c r="E65" s="278"/>
    </row>
    <row r="66" spans="1:6" ht="20.25" customHeight="1" x14ac:dyDescent="0.25">
      <c r="A66" s="71" t="s">
        <v>2</v>
      </c>
      <c r="B66" s="71" t="s">
        <v>3</v>
      </c>
      <c r="C66" s="71" t="s">
        <v>4</v>
      </c>
      <c r="D66" s="71"/>
      <c r="E66" s="279" t="s">
        <v>52</v>
      </c>
    </row>
    <row r="67" spans="1:6" ht="20.25" customHeight="1" x14ac:dyDescent="0.25">
      <c r="A67" s="744" t="s">
        <v>81</v>
      </c>
      <c r="B67" s="113" t="s">
        <v>122</v>
      </c>
      <c r="C67" s="784">
        <v>6000</v>
      </c>
      <c r="D67" s="481"/>
      <c r="E67" s="178">
        <v>2</v>
      </c>
      <c r="F67" s="292"/>
    </row>
    <row r="68" spans="1:6" ht="20.25" customHeight="1" x14ac:dyDescent="0.25">
      <c r="A68" s="748"/>
      <c r="B68" s="113" t="s">
        <v>113</v>
      </c>
      <c r="C68" s="785"/>
      <c r="D68" s="482"/>
      <c r="E68" s="178">
        <v>21</v>
      </c>
      <c r="F68" s="292"/>
    </row>
    <row r="69" spans="1:6" ht="20.25" customHeight="1" x14ac:dyDescent="0.25">
      <c r="A69" s="748"/>
      <c r="B69" s="113" t="s">
        <v>122</v>
      </c>
      <c r="C69" s="785"/>
      <c r="D69" s="482"/>
      <c r="E69" s="179">
        <v>4</v>
      </c>
      <c r="F69" s="292"/>
    </row>
    <row r="70" spans="1:6" ht="20.25" customHeight="1" x14ac:dyDescent="0.25">
      <c r="A70" s="745"/>
      <c r="B70" s="113" t="s">
        <v>113</v>
      </c>
      <c r="C70" s="786"/>
      <c r="D70" s="483"/>
      <c r="E70" s="179">
        <v>6</v>
      </c>
      <c r="F70" s="292"/>
    </row>
    <row r="71" spans="1:6" ht="20.25" customHeight="1" x14ac:dyDescent="0.25">
      <c r="A71" s="195" t="s">
        <v>97</v>
      </c>
      <c r="B71" s="113" t="s">
        <v>122</v>
      </c>
      <c r="C71" s="67">
        <v>6500</v>
      </c>
      <c r="D71" s="67"/>
      <c r="E71" s="179">
        <v>2</v>
      </c>
      <c r="F71" s="292"/>
    </row>
    <row r="72" spans="1:6" ht="20.25" customHeight="1" x14ac:dyDescent="0.25">
      <c r="A72" s="61" t="s">
        <v>10</v>
      </c>
      <c r="B72" s="59"/>
      <c r="C72" s="65">
        <v>1400</v>
      </c>
      <c r="D72" s="65"/>
      <c r="E72" s="125"/>
    </row>
    <row r="73" spans="1:6" ht="20.25" customHeight="1" x14ac:dyDescent="0.25">
      <c r="A73" s="156" t="s">
        <v>70</v>
      </c>
      <c r="B73" s="155"/>
      <c r="C73" s="157">
        <v>500</v>
      </c>
      <c r="D73" s="157"/>
      <c r="E73" s="125"/>
    </row>
    <row r="74" spans="1:6" ht="20.25" customHeight="1" x14ac:dyDescent="0.25">
      <c r="A74" s="781" t="s">
        <v>89</v>
      </c>
      <c r="B74" s="782"/>
      <c r="C74" s="782"/>
      <c r="D74" s="477"/>
      <c r="E74" s="288">
        <f>SUM(E67:E73)</f>
        <v>35</v>
      </c>
    </row>
    <row r="75" spans="1:6" ht="20.25" customHeight="1" x14ac:dyDescent="0.25">
      <c r="A75" s="733" t="s">
        <v>30</v>
      </c>
      <c r="B75" s="733"/>
      <c r="C75" s="733"/>
      <c r="D75" s="495"/>
      <c r="E75" s="278"/>
    </row>
    <row r="76" spans="1:6" ht="20.25" customHeight="1" x14ac:dyDescent="0.25">
      <c r="A76" s="71" t="s">
        <v>2</v>
      </c>
      <c r="B76" s="71" t="s">
        <v>3</v>
      </c>
      <c r="C76" s="71" t="s">
        <v>4</v>
      </c>
      <c r="D76" s="71"/>
      <c r="E76" s="279" t="s">
        <v>52</v>
      </c>
    </row>
    <row r="77" spans="1:6" ht="20.25" customHeight="1" x14ac:dyDescent="0.25">
      <c r="A77" s="440" t="s">
        <v>216</v>
      </c>
      <c r="B77" s="440" t="s">
        <v>212</v>
      </c>
      <c r="C77" s="680">
        <v>7000</v>
      </c>
      <c r="D77" s="453"/>
      <c r="E77" s="454">
        <v>19</v>
      </c>
      <c r="F77" s="292"/>
    </row>
    <row r="78" spans="1:6" ht="20.25" customHeight="1" x14ac:dyDescent="0.25">
      <c r="A78" s="746" t="s">
        <v>213</v>
      </c>
      <c r="B78" s="716" t="s">
        <v>214</v>
      </c>
      <c r="C78" s="773">
        <v>9000</v>
      </c>
      <c r="D78" s="475"/>
      <c r="E78" s="718">
        <v>7</v>
      </c>
      <c r="F78" s="292"/>
    </row>
    <row r="79" spans="1:6" s="292" customFormat="1" x14ac:dyDescent="0.25">
      <c r="A79" s="747"/>
      <c r="B79" s="717"/>
      <c r="C79" s="774"/>
      <c r="D79" s="476"/>
      <c r="E79" s="719"/>
    </row>
    <row r="80" spans="1:6" ht="20.25" customHeight="1" x14ac:dyDescent="0.25">
      <c r="A80" s="441" t="s">
        <v>218</v>
      </c>
      <c r="B80" s="456" t="s">
        <v>211</v>
      </c>
      <c r="C80" s="681">
        <v>8500</v>
      </c>
      <c r="D80" s="476"/>
      <c r="E80" s="457">
        <v>1</v>
      </c>
      <c r="F80" s="292"/>
    </row>
    <row r="81" spans="1:6" ht="21.75" customHeight="1" x14ac:dyDescent="0.25">
      <c r="A81" s="441" t="s">
        <v>217</v>
      </c>
      <c r="B81" s="458" t="s">
        <v>122</v>
      </c>
      <c r="C81" s="202">
        <v>6000</v>
      </c>
      <c r="D81" s="376"/>
      <c r="E81" s="459">
        <v>3</v>
      </c>
      <c r="F81" s="292"/>
    </row>
    <row r="82" spans="1:6" ht="30.75" customHeight="1" x14ac:dyDescent="0.25">
      <c r="A82" s="438" t="s">
        <v>210</v>
      </c>
      <c r="B82" s="460" t="s">
        <v>215</v>
      </c>
      <c r="C82" s="202">
        <v>8500</v>
      </c>
      <c r="D82" s="376"/>
      <c r="E82" s="437">
        <v>8</v>
      </c>
      <c r="F82" s="292"/>
    </row>
    <row r="83" spans="1:6" s="292" customFormat="1" ht="30.75" customHeight="1" x14ac:dyDescent="0.25">
      <c r="A83" s="440" t="s">
        <v>209</v>
      </c>
      <c r="B83" s="456" t="s">
        <v>211</v>
      </c>
      <c r="C83" s="202">
        <v>12000</v>
      </c>
      <c r="D83" s="376"/>
      <c r="E83" s="459">
        <v>9</v>
      </c>
    </row>
    <row r="84" spans="1:6" s="292" customFormat="1" ht="30.75" customHeight="1" x14ac:dyDescent="0.25">
      <c r="A84" s="438" t="s">
        <v>10</v>
      </c>
      <c r="B84" s="186"/>
      <c r="C84" s="202">
        <v>1400</v>
      </c>
      <c r="D84" s="376"/>
      <c r="E84" s="178"/>
    </row>
    <row r="85" spans="1:6" s="292" customFormat="1" ht="30.75" customHeight="1" x14ac:dyDescent="0.25">
      <c r="A85" s="156" t="s">
        <v>70</v>
      </c>
      <c r="B85" s="137"/>
      <c r="C85" s="344">
        <v>500</v>
      </c>
      <c r="D85" s="344"/>
      <c r="E85" s="181"/>
    </row>
    <row r="86" spans="1:6" ht="18.75" customHeight="1" x14ac:dyDescent="0.25">
      <c r="A86" s="778" t="s">
        <v>90</v>
      </c>
      <c r="B86" s="778"/>
      <c r="C86" s="778"/>
      <c r="D86" s="479"/>
      <c r="E86" s="272">
        <f>SUM(E77:E83)</f>
        <v>47</v>
      </c>
    </row>
    <row r="87" spans="1:6" ht="18.75" customHeight="1" x14ac:dyDescent="0.25">
      <c r="A87" s="163"/>
      <c r="B87" s="163"/>
      <c r="C87" s="89"/>
      <c r="D87" s="89"/>
      <c r="E87" s="282"/>
    </row>
    <row r="88" spans="1:6" ht="14.25" customHeight="1" x14ac:dyDescent="0.25">
      <c r="A88" s="128"/>
      <c r="B88" s="60"/>
      <c r="C88" s="166"/>
      <c r="D88" s="166"/>
      <c r="E88" s="109"/>
    </row>
    <row r="89" spans="1:6" ht="14.25" customHeight="1" x14ac:dyDescent="0.25">
      <c r="A89" s="169" t="s">
        <v>68</v>
      </c>
      <c r="B89" s="164"/>
      <c r="C89" s="164"/>
      <c r="D89" s="164"/>
      <c r="E89" s="289"/>
    </row>
    <row r="90" spans="1:6" ht="14.25" customHeight="1" x14ac:dyDescent="0.25">
      <c r="A90" s="75" t="s">
        <v>2</v>
      </c>
      <c r="B90" s="75" t="s">
        <v>3</v>
      </c>
      <c r="C90" s="170" t="s">
        <v>4</v>
      </c>
      <c r="D90" s="170"/>
      <c r="E90" s="290" t="s">
        <v>52</v>
      </c>
    </row>
    <row r="91" spans="1:6" ht="14.25" customHeight="1" x14ac:dyDescent="0.25">
      <c r="A91" s="195" t="s">
        <v>101</v>
      </c>
      <c r="B91" s="332" t="s">
        <v>122</v>
      </c>
      <c r="C91" s="346">
        <v>7000</v>
      </c>
      <c r="D91" s="346"/>
      <c r="E91" s="186">
        <v>15</v>
      </c>
      <c r="F91" s="292"/>
    </row>
    <row r="92" spans="1:6" ht="14.25" customHeight="1" x14ac:dyDescent="0.25">
      <c r="A92" s="741" t="s">
        <v>103</v>
      </c>
      <c r="B92" s="332" t="s">
        <v>122</v>
      </c>
      <c r="C92" s="346">
        <v>8000</v>
      </c>
      <c r="D92" s="346"/>
      <c r="E92" s="186">
        <v>8</v>
      </c>
      <c r="F92" s="292"/>
    </row>
    <row r="93" spans="1:6" ht="14.25" customHeight="1" x14ac:dyDescent="0.25">
      <c r="A93" s="742"/>
      <c r="B93" s="113" t="s">
        <v>113</v>
      </c>
      <c r="C93" s="346">
        <v>8000</v>
      </c>
      <c r="D93" s="346"/>
      <c r="E93" s="186">
        <v>3</v>
      </c>
      <c r="F93" s="292"/>
    </row>
    <row r="94" spans="1:6" ht="14.25" customHeight="1" x14ac:dyDescent="0.25">
      <c r="A94" s="61" t="s">
        <v>10</v>
      </c>
      <c r="B94" s="59"/>
      <c r="C94" s="65">
        <v>1400</v>
      </c>
      <c r="D94" s="65"/>
      <c r="E94" s="125"/>
    </row>
    <row r="95" spans="1:6" ht="14.25" customHeight="1" x14ac:dyDescent="0.25">
      <c r="A95" s="156" t="s">
        <v>70</v>
      </c>
      <c r="B95" s="155"/>
      <c r="C95" s="157">
        <v>500</v>
      </c>
      <c r="D95" s="157"/>
      <c r="E95" s="275"/>
    </row>
    <row r="96" spans="1:6" ht="17.25" customHeight="1" x14ac:dyDescent="0.25">
      <c r="A96" s="781" t="s">
        <v>90</v>
      </c>
      <c r="B96" s="782"/>
      <c r="C96" s="782"/>
      <c r="D96" s="477"/>
      <c r="E96" s="291">
        <v>26</v>
      </c>
    </row>
    <row r="97" spans="1:6" ht="17.25" customHeight="1" x14ac:dyDescent="0.25">
      <c r="A97" s="172"/>
      <c r="B97" s="173"/>
      <c r="C97" s="174"/>
      <c r="D97" s="174"/>
      <c r="E97" s="287"/>
    </row>
    <row r="98" spans="1:6" ht="17.25" customHeight="1" x14ac:dyDescent="0.25">
      <c r="A98" s="169" t="s">
        <v>69</v>
      </c>
      <c r="B98" s="164"/>
      <c r="C98" s="164"/>
      <c r="D98" s="164"/>
      <c r="E98" s="289"/>
    </row>
    <row r="99" spans="1:6" ht="17.25" customHeight="1" x14ac:dyDescent="0.25">
      <c r="A99" s="75" t="s">
        <v>2</v>
      </c>
      <c r="B99" s="76" t="s">
        <v>3</v>
      </c>
      <c r="C99" s="175" t="s">
        <v>4</v>
      </c>
      <c r="D99" s="175"/>
      <c r="E99" s="290" t="s">
        <v>52</v>
      </c>
    </row>
    <row r="100" spans="1:6" ht="17.25" customHeight="1" x14ac:dyDescent="0.25">
      <c r="A100" s="195" t="s">
        <v>104</v>
      </c>
      <c r="B100" s="198" t="s">
        <v>139</v>
      </c>
      <c r="C100" s="333">
        <v>12000</v>
      </c>
      <c r="D100" s="333"/>
      <c r="E100" s="186">
        <v>10</v>
      </c>
      <c r="F100" s="292"/>
    </row>
    <row r="101" spans="1:6" ht="17.25" customHeight="1" x14ac:dyDescent="0.25">
      <c r="A101" s="195" t="s">
        <v>101</v>
      </c>
      <c r="B101" s="113" t="s">
        <v>113</v>
      </c>
      <c r="C101" s="689">
        <v>5500</v>
      </c>
      <c r="D101" s="333"/>
      <c r="E101" s="186">
        <v>6</v>
      </c>
      <c r="F101" s="292"/>
    </row>
    <row r="102" spans="1:6" s="292" customFormat="1" ht="17.25" customHeight="1" x14ac:dyDescent="0.25">
      <c r="A102" s="658" t="s">
        <v>235</v>
      </c>
      <c r="B102" s="113" t="s">
        <v>113</v>
      </c>
      <c r="C102" s="530">
        <v>5000</v>
      </c>
      <c r="D102" s="189"/>
      <c r="E102" s="186">
        <v>6</v>
      </c>
    </row>
    <row r="103" spans="1:6" ht="17.25" customHeight="1" x14ac:dyDescent="0.25">
      <c r="A103" s="61" t="s">
        <v>10</v>
      </c>
      <c r="B103" s="155"/>
      <c r="C103" s="65">
        <v>1400</v>
      </c>
      <c r="D103" s="65"/>
      <c r="E103" s="125"/>
    </row>
    <row r="104" spans="1:6" ht="17.25" customHeight="1" x14ac:dyDescent="0.25">
      <c r="A104" s="155" t="s">
        <v>70</v>
      </c>
      <c r="B104" s="155"/>
      <c r="C104" s="157">
        <v>500</v>
      </c>
      <c r="D104" s="157"/>
      <c r="E104" s="275"/>
    </row>
    <row r="105" spans="1:6" ht="17.25" customHeight="1" x14ac:dyDescent="0.25">
      <c r="A105" s="781" t="s">
        <v>90</v>
      </c>
      <c r="B105" s="782"/>
      <c r="C105" s="782"/>
      <c r="D105" s="477"/>
      <c r="E105" s="291">
        <v>16</v>
      </c>
    </row>
    <row r="106" spans="1:6" ht="30.75" customHeight="1" x14ac:dyDescent="0.25">
      <c r="A106" s="268"/>
      <c r="B106" s="268"/>
      <c r="C106" s="268"/>
      <c r="D106" s="268"/>
      <c r="E106" s="269"/>
    </row>
    <row r="107" spans="1:6" x14ac:dyDescent="0.25">
      <c r="A107" s="257"/>
      <c r="B107" s="257"/>
      <c r="C107" s="257"/>
      <c r="D107" s="293"/>
      <c r="E107" s="269"/>
    </row>
    <row r="108" spans="1:6" x14ac:dyDescent="0.25">
      <c r="A108" s="192" t="s">
        <v>247</v>
      </c>
      <c r="B108" s="57"/>
      <c r="C108" s="386"/>
      <c r="D108" s="111"/>
      <c r="E108" s="91"/>
    </row>
    <row r="109" spans="1:6" ht="24" x14ac:dyDescent="0.25">
      <c r="A109" s="193" t="s">
        <v>2</v>
      </c>
      <c r="B109" s="76" t="s">
        <v>3</v>
      </c>
      <c r="C109" s="300" t="s">
        <v>200</v>
      </c>
      <c r="D109" s="110" t="s">
        <v>52</v>
      </c>
      <c r="E109" s="93" t="s">
        <v>111</v>
      </c>
    </row>
    <row r="110" spans="1:6" ht="25.5" x14ac:dyDescent="0.25">
      <c r="A110" s="348" t="s">
        <v>248</v>
      </c>
      <c r="B110" s="690" t="s">
        <v>265</v>
      </c>
      <c r="C110" s="691">
        <v>12000</v>
      </c>
      <c r="D110" s="127">
        <v>1</v>
      </c>
      <c r="E110" s="107"/>
    </row>
    <row r="111" spans="1:6" ht="25.5" x14ac:dyDescent="0.25">
      <c r="A111" s="348" t="s">
        <v>249</v>
      </c>
      <c r="B111" s="690" t="s">
        <v>265</v>
      </c>
      <c r="C111" s="691">
        <v>12000</v>
      </c>
      <c r="D111" s="127">
        <v>1</v>
      </c>
      <c r="E111" s="107"/>
    </row>
    <row r="112" spans="1:6" ht="25.5" x14ac:dyDescent="0.25">
      <c r="A112" s="348" t="s">
        <v>250</v>
      </c>
      <c r="B112" s="690" t="s">
        <v>266</v>
      </c>
      <c r="C112" s="691">
        <v>10000</v>
      </c>
      <c r="D112" s="127">
        <v>1</v>
      </c>
      <c r="E112" s="107"/>
    </row>
    <row r="113" spans="1:5" ht="24" x14ac:dyDescent="0.25">
      <c r="A113" s="348" t="s">
        <v>252</v>
      </c>
      <c r="B113" s="266" t="s">
        <v>267</v>
      </c>
      <c r="C113" s="691">
        <v>6000</v>
      </c>
      <c r="D113" s="127">
        <v>1</v>
      </c>
      <c r="E113" s="107"/>
    </row>
    <row r="114" spans="1:5" x14ac:dyDescent="0.25">
      <c r="A114" s="348" t="s">
        <v>256</v>
      </c>
      <c r="B114" s="266" t="s">
        <v>262</v>
      </c>
      <c r="C114" s="692">
        <v>4500</v>
      </c>
      <c r="D114" s="127">
        <v>1</v>
      </c>
      <c r="E114" s="107"/>
    </row>
    <row r="115" spans="1:5" x14ac:dyDescent="0.25">
      <c r="A115" s="348" t="s">
        <v>258</v>
      </c>
      <c r="B115" s="266" t="s">
        <v>262</v>
      </c>
      <c r="C115" s="672">
        <v>4500</v>
      </c>
      <c r="D115" s="189">
        <v>1</v>
      </c>
      <c r="E115" s="113"/>
    </row>
    <row r="116" spans="1:5" x14ac:dyDescent="0.25">
      <c r="A116" s="693" t="s">
        <v>10</v>
      </c>
      <c r="B116" s="694"/>
      <c r="C116" s="695">
        <v>1400</v>
      </c>
      <c r="D116" s="326"/>
      <c r="E116" s="326"/>
    </row>
    <row r="117" spans="1:5" x14ac:dyDescent="0.25">
      <c r="A117" s="696" t="s">
        <v>70</v>
      </c>
      <c r="B117" s="694"/>
      <c r="C117" s="697">
        <v>500</v>
      </c>
      <c r="D117" s="315"/>
      <c r="E117" s="315"/>
    </row>
    <row r="118" spans="1:5" x14ac:dyDescent="0.25">
      <c r="A118" s="704" t="s">
        <v>90</v>
      </c>
      <c r="B118" s="705"/>
      <c r="C118" s="377"/>
      <c r="D118" s="123">
        <v>6</v>
      </c>
      <c r="E118" s="123"/>
    </row>
  </sheetData>
  <mergeCells count="32">
    <mergeCell ref="E78:E79"/>
    <mergeCell ref="A74:C74"/>
    <mergeCell ref="A47:C47"/>
    <mergeCell ref="A118:B118"/>
    <mergeCell ref="A92:A93"/>
    <mergeCell ref="A63:C63"/>
    <mergeCell ref="A65:C65"/>
    <mergeCell ref="C67:C70"/>
    <mergeCell ref="A55:C55"/>
    <mergeCell ref="A57:C57"/>
    <mergeCell ref="A59:A60"/>
    <mergeCell ref="A49:C49"/>
    <mergeCell ref="A96:C96"/>
    <mergeCell ref="A105:C105"/>
    <mergeCell ref="A75:C75"/>
    <mergeCell ref="A86:C86"/>
    <mergeCell ref="A19:C19"/>
    <mergeCell ref="A78:A79"/>
    <mergeCell ref="B78:B79"/>
    <mergeCell ref="C78:C79"/>
    <mergeCell ref="A31:C31"/>
    <mergeCell ref="A37:C37"/>
    <mergeCell ref="A39:C39"/>
    <mergeCell ref="A30:C30"/>
    <mergeCell ref="A23:A24"/>
    <mergeCell ref="A42:A43"/>
    <mergeCell ref="A67:A70"/>
    <mergeCell ref="A1:A8"/>
    <mergeCell ref="A9:E9"/>
    <mergeCell ref="A12:C12"/>
    <mergeCell ref="A13:C13"/>
    <mergeCell ref="A18:C18"/>
  </mergeCells>
  <pageMargins left="0.25" right="0.25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workbookViewId="0">
      <selection activeCell="F12" sqref="F12"/>
    </sheetView>
  </sheetViews>
  <sheetFormatPr defaultRowHeight="15" x14ac:dyDescent="0.25"/>
  <cols>
    <col min="1" max="1" width="18.7109375" customWidth="1"/>
    <col min="2" max="2" width="19.140625" customWidth="1"/>
    <col min="3" max="3" width="20.7109375" customWidth="1"/>
    <col min="4" max="4" width="19.5703125" customWidth="1"/>
  </cols>
  <sheetData>
    <row r="2" spans="1:4" ht="23.25" x14ac:dyDescent="0.35">
      <c r="A2" s="787" t="s">
        <v>30</v>
      </c>
      <c r="B2" s="787"/>
      <c r="C2" s="787"/>
      <c r="D2" s="787"/>
    </row>
    <row r="3" spans="1:4" ht="26.25" x14ac:dyDescent="0.25">
      <c r="A3" s="14"/>
      <c r="B3" s="15" t="s">
        <v>3</v>
      </c>
      <c r="C3" s="16" t="s">
        <v>37</v>
      </c>
      <c r="D3" s="15" t="s">
        <v>38</v>
      </c>
    </row>
    <row r="4" spans="1:4" ht="29.25" x14ac:dyDescent="0.25">
      <c r="A4" s="17" t="s">
        <v>31</v>
      </c>
      <c r="B4" s="12" t="s">
        <v>22</v>
      </c>
      <c r="C4" s="19">
        <v>30000</v>
      </c>
      <c r="D4" s="13">
        <v>0.1</v>
      </c>
    </row>
    <row r="5" spans="1:4" ht="29.25" x14ac:dyDescent="0.25">
      <c r="A5" s="17" t="s">
        <v>32</v>
      </c>
      <c r="B5" s="12" t="s">
        <v>22</v>
      </c>
      <c r="C5" s="19">
        <v>27000</v>
      </c>
      <c r="D5" s="13">
        <v>0.1</v>
      </c>
    </row>
    <row r="6" spans="1:4" ht="43.5" x14ac:dyDescent="0.25">
      <c r="A6" s="17" t="s">
        <v>33</v>
      </c>
      <c r="B6" s="12" t="s">
        <v>22</v>
      </c>
      <c r="C6" s="19">
        <v>25000</v>
      </c>
      <c r="D6" s="13">
        <v>0.1</v>
      </c>
    </row>
    <row r="7" spans="1:4" ht="43.5" x14ac:dyDescent="0.25">
      <c r="A7" s="17" t="s">
        <v>34</v>
      </c>
      <c r="B7" s="12" t="s">
        <v>22</v>
      </c>
      <c r="C7" s="19">
        <v>22000</v>
      </c>
      <c r="D7" s="13">
        <v>0.1</v>
      </c>
    </row>
    <row r="8" spans="1:4" ht="29.25" x14ac:dyDescent="0.25">
      <c r="A8" s="17" t="s">
        <v>35</v>
      </c>
      <c r="B8" s="12" t="s">
        <v>22</v>
      </c>
      <c r="C8" s="19">
        <v>38000</v>
      </c>
      <c r="D8" s="13">
        <v>0.1</v>
      </c>
    </row>
    <row r="9" spans="1:4" ht="29.25" x14ac:dyDescent="0.25">
      <c r="A9" s="17" t="s">
        <v>36</v>
      </c>
      <c r="B9" s="18" t="s">
        <v>39</v>
      </c>
      <c r="C9" s="19">
        <v>50000</v>
      </c>
      <c r="D9" s="13">
        <v>0.1</v>
      </c>
    </row>
    <row r="11" spans="1:4" ht="18.75" x14ac:dyDescent="0.25">
      <c r="A11" s="788" t="s">
        <v>18</v>
      </c>
      <c r="B11" s="789"/>
      <c r="C11" s="789"/>
    </row>
    <row r="12" spans="1:4" ht="75" x14ac:dyDescent="0.25">
      <c r="A12" s="1" t="s">
        <v>2</v>
      </c>
      <c r="B12" s="1" t="s">
        <v>3</v>
      </c>
      <c r="C12" s="1" t="s">
        <v>40</v>
      </c>
      <c r="D12" s="1" t="s">
        <v>41</v>
      </c>
    </row>
    <row r="13" spans="1:4" ht="60" x14ac:dyDescent="0.25">
      <c r="A13" s="7" t="s">
        <v>6</v>
      </c>
      <c r="B13" s="8" t="s">
        <v>9</v>
      </c>
      <c r="C13" s="20">
        <v>18000</v>
      </c>
      <c r="D13" s="21">
        <v>25000</v>
      </c>
    </row>
    <row r="14" spans="1:4" ht="60" x14ac:dyDescent="0.25">
      <c r="A14" s="9" t="s">
        <v>19</v>
      </c>
      <c r="B14" s="8" t="s">
        <v>13</v>
      </c>
      <c r="C14" s="22">
        <v>25000</v>
      </c>
      <c r="D14" s="21">
        <v>35000</v>
      </c>
    </row>
  </sheetData>
  <mergeCells count="2">
    <mergeCell ref="A2:D2"/>
    <mergeCell ref="A11:C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workbookViewId="0">
      <selection activeCell="D25" sqref="D25"/>
    </sheetView>
  </sheetViews>
  <sheetFormatPr defaultRowHeight="15" x14ac:dyDescent="0.25"/>
  <cols>
    <col min="1" max="1" width="19.85546875" customWidth="1"/>
    <col min="2" max="2" width="21.5703125" customWidth="1"/>
    <col min="3" max="3" width="11.5703125" customWidth="1"/>
    <col min="4" max="4" width="17.5703125" customWidth="1"/>
    <col min="5" max="5" width="13" customWidth="1"/>
    <col min="6" max="6" width="15.7109375" customWidth="1"/>
    <col min="7" max="7" width="11.28515625" bestFit="1" customWidth="1"/>
  </cols>
  <sheetData>
    <row r="1" spans="1:8" ht="18.75" x14ac:dyDescent="0.25">
      <c r="A1" s="788" t="s">
        <v>18</v>
      </c>
      <c r="B1" s="789"/>
      <c r="C1" s="789"/>
      <c r="D1" s="789"/>
    </row>
    <row r="2" spans="1:8" ht="45" x14ac:dyDescent="0.25">
      <c r="A2" s="1" t="s">
        <v>2</v>
      </c>
      <c r="B2" s="1" t="s">
        <v>3</v>
      </c>
      <c r="C2" s="27" t="s">
        <v>52</v>
      </c>
      <c r="D2" s="27" t="s">
        <v>5</v>
      </c>
      <c r="E2" s="32" t="s">
        <v>47</v>
      </c>
      <c r="F2" s="32" t="s">
        <v>48</v>
      </c>
      <c r="G2" s="32" t="s">
        <v>50</v>
      </c>
      <c r="H2" s="32" t="s">
        <v>51</v>
      </c>
    </row>
    <row r="3" spans="1:8" ht="27" customHeight="1" x14ac:dyDescent="0.25">
      <c r="A3" s="795" t="s">
        <v>6</v>
      </c>
      <c r="B3" s="797" t="s">
        <v>9</v>
      </c>
      <c r="C3" s="39">
        <v>15</v>
      </c>
      <c r="D3" s="803">
        <v>5000</v>
      </c>
      <c r="E3" s="808">
        <v>6000</v>
      </c>
      <c r="F3" s="23" t="s">
        <v>53</v>
      </c>
      <c r="G3" s="42">
        <v>15000</v>
      </c>
      <c r="H3" s="40">
        <v>30</v>
      </c>
    </row>
    <row r="4" spans="1:8" ht="27" customHeight="1" x14ac:dyDescent="0.25">
      <c r="A4" s="796"/>
      <c r="B4" s="798"/>
      <c r="C4" s="39">
        <v>15</v>
      </c>
      <c r="D4" s="803"/>
      <c r="E4" s="808"/>
      <c r="F4" s="42">
        <v>11000</v>
      </c>
      <c r="G4" s="23" t="s">
        <v>53</v>
      </c>
      <c r="H4" s="40">
        <v>30</v>
      </c>
    </row>
    <row r="5" spans="1:8" ht="27" customHeight="1" x14ac:dyDescent="0.25">
      <c r="A5" s="799" t="s">
        <v>19</v>
      </c>
      <c r="B5" s="797" t="s">
        <v>13</v>
      </c>
      <c r="C5" s="39">
        <v>4</v>
      </c>
      <c r="D5" s="803">
        <v>8000</v>
      </c>
      <c r="E5" s="808">
        <v>12000</v>
      </c>
      <c r="F5" s="23" t="s">
        <v>53</v>
      </c>
      <c r="G5" s="42">
        <v>25000</v>
      </c>
      <c r="H5" s="40">
        <v>16</v>
      </c>
    </row>
    <row r="6" spans="1:8" ht="27" customHeight="1" x14ac:dyDescent="0.25">
      <c r="A6" s="800"/>
      <c r="B6" s="798"/>
      <c r="C6" s="39">
        <v>4</v>
      </c>
      <c r="D6" s="803"/>
      <c r="E6" s="808"/>
      <c r="F6" s="42">
        <v>20000</v>
      </c>
      <c r="G6" s="23" t="s">
        <v>53</v>
      </c>
      <c r="H6" s="40">
        <v>16</v>
      </c>
    </row>
    <row r="7" spans="1:8" ht="30" x14ac:dyDescent="0.25">
      <c r="A7" s="9" t="s">
        <v>10</v>
      </c>
      <c r="B7" s="8"/>
      <c r="C7" s="8"/>
      <c r="D7" s="35">
        <v>1400</v>
      </c>
      <c r="E7" s="34">
        <v>2700</v>
      </c>
      <c r="F7" s="23">
        <f t="shared" ref="F7" si="0">SUM(D7+E7)</f>
        <v>4100</v>
      </c>
      <c r="G7" s="23">
        <v>5500</v>
      </c>
      <c r="H7" s="40"/>
    </row>
    <row r="8" spans="1:8" x14ac:dyDescent="0.25">
      <c r="C8">
        <f>SUM(C3:C7)</f>
        <v>38</v>
      </c>
    </row>
    <row r="9" spans="1:8" ht="21" x14ac:dyDescent="0.25">
      <c r="A9" s="794" t="s">
        <v>25</v>
      </c>
      <c r="B9" s="794"/>
      <c r="C9" s="794"/>
      <c r="D9" s="794"/>
    </row>
    <row r="10" spans="1:8" ht="45" x14ac:dyDescent="0.25">
      <c r="A10" s="1" t="s">
        <v>2</v>
      </c>
      <c r="B10" s="1" t="s">
        <v>3</v>
      </c>
      <c r="C10" s="27" t="s">
        <v>52</v>
      </c>
      <c r="D10" s="27" t="s">
        <v>5</v>
      </c>
      <c r="E10" s="27" t="s">
        <v>47</v>
      </c>
      <c r="F10" s="27" t="s">
        <v>48</v>
      </c>
      <c r="G10" s="27" t="s">
        <v>50</v>
      </c>
      <c r="H10" s="32" t="s">
        <v>51</v>
      </c>
    </row>
    <row r="11" spans="1:8" ht="28.5" customHeight="1" x14ac:dyDescent="0.25">
      <c r="A11" s="799" t="s">
        <v>6</v>
      </c>
      <c r="B11" s="797" t="s">
        <v>9</v>
      </c>
      <c r="C11" s="8">
        <v>4</v>
      </c>
      <c r="D11" s="809">
        <v>5000</v>
      </c>
      <c r="E11" s="808">
        <v>6000</v>
      </c>
      <c r="F11" s="42">
        <f t="shared" ref="F11:G15" si="1">SUM(D11+E11)</f>
        <v>11000</v>
      </c>
      <c r="G11" s="23" t="s">
        <v>53</v>
      </c>
      <c r="H11" s="40">
        <v>8</v>
      </c>
    </row>
    <row r="12" spans="1:8" ht="28.5" customHeight="1" x14ac:dyDescent="0.25">
      <c r="A12" s="800"/>
      <c r="B12" s="798"/>
      <c r="C12" s="8">
        <v>4</v>
      </c>
      <c r="D12" s="809"/>
      <c r="E12" s="808"/>
      <c r="F12" s="23" t="s">
        <v>53</v>
      </c>
      <c r="G12" s="42">
        <v>15000</v>
      </c>
      <c r="H12" s="40">
        <v>8</v>
      </c>
    </row>
    <row r="13" spans="1:8" ht="28.5" customHeight="1" x14ac:dyDescent="0.25">
      <c r="A13" s="795" t="s">
        <v>26</v>
      </c>
      <c r="B13" s="797" t="s">
        <v>27</v>
      </c>
      <c r="C13" s="8">
        <v>1</v>
      </c>
      <c r="D13" s="810">
        <v>6000</v>
      </c>
      <c r="E13" s="808">
        <v>9000</v>
      </c>
      <c r="F13" s="23" t="s">
        <v>53</v>
      </c>
      <c r="G13" s="42">
        <v>24000</v>
      </c>
      <c r="H13" s="40">
        <v>3</v>
      </c>
    </row>
    <row r="14" spans="1:8" ht="28.5" customHeight="1" x14ac:dyDescent="0.25">
      <c r="A14" s="796"/>
      <c r="B14" s="798"/>
      <c r="C14" s="8">
        <v>1</v>
      </c>
      <c r="D14" s="810"/>
      <c r="E14" s="808"/>
      <c r="F14" s="42">
        <v>15000</v>
      </c>
      <c r="G14" s="23" t="s">
        <v>53</v>
      </c>
      <c r="H14" s="40">
        <v>3</v>
      </c>
    </row>
    <row r="15" spans="1:8" ht="30" x14ac:dyDescent="0.25">
      <c r="A15" s="7" t="s">
        <v>10</v>
      </c>
      <c r="B15" s="3"/>
      <c r="C15" s="3"/>
      <c r="D15" s="36">
        <v>1400</v>
      </c>
      <c r="E15" s="34">
        <v>2700</v>
      </c>
      <c r="F15" s="23">
        <f t="shared" si="1"/>
        <v>4100</v>
      </c>
      <c r="G15" s="23">
        <f t="shared" si="1"/>
        <v>6800</v>
      </c>
      <c r="H15" s="40"/>
    </row>
    <row r="16" spans="1:8" x14ac:dyDescent="0.25">
      <c r="C16">
        <f>SUM(C11:C15)</f>
        <v>10</v>
      </c>
    </row>
    <row r="17" spans="1:8" ht="18.75" x14ac:dyDescent="0.25">
      <c r="A17" s="789" t="s">
        <v>29</v>
      </c>
      <c r="B17" s="789"/>
      <c r="C17" s="789"/>
      <c r="D17" s="789"/>
    </row>
    <row r="18" spans="1:8" ht="45" x14ac:dyDescent="0.25">
      <c r="A18" s="1" t="s">
        <v>2</v>
      </c>
      <c r="B18" s="1" t="s">
        <v>3</v>
      </c>
      <c r="C18" s="1" t="s">
        <v>52</v>
      </c>
      <c r="D18" s="1" t="s">
        <v>5</v>
      </c>
      <c r="E18" s="27" t="s">
        <v>47</v>
      </c>
      <c r="F18" s="27" t="s">
        <v>48</v>
      </c>
      <c r="G18" s="27" t="s">
        <v>50</v>
      </c>
    </row>
    <row r="19" spans="1:8" ht="45" customHeight="1" x14ac:dyDescent="0.25">
      <c r="A19" s="795" t="s">
        <v>6</v>
      </c>
      <c r="B19" s="801" t="s">
        <v>9</v>
      </c>
      <c r="C19" s="3">
        <v>10</v>
      </c>
      <c r="D19" s="804">
        <v>5000</v>
      </c>
      <c r="E19" s="806">
        <v>6000</v>
      </c>
      <c r="F19" s="42">
        <f t="shared" ref="F19:F21" si="2">SUM(D19+E19)</f>
        <v>11000</v>
      </c>
      <c r="G19" s="23" t="s">
        <v>53</v>
      </c>
      <c r="H19">
        <v>20</v>
      </c>
    </row>
    <row r="20" spans="1:8" x14ac:dyDescent="0.25">
      <c r="A20" s="796"/>
      <c r="B20" s="802"/>
      <c r="C20" s="3">
        <v>10</v>
      </c>
      <c r="D20" s="805"/>
      <c r="E20" s="807"/>
      <c r="F20" s="23" t="s">
        <v>53</v>
      </c>
      <c r="G20" s="42">
        <v>15000</v>
      </c>
      <c r="H20">
        <v>20</v>
      </c>
    </row>
    <row r="21" spans="1:8" ht="30" x14ac:dyDescent="0.25">
      <c r="A21" s="7" t="s">
        <v>10</v>
      </c>
      <c r="B21" s="3"/>
      <c r="C21" s="3"/>
      <c r="D21" s="37">
        <v>1400</v>
      </c>
      <c r="E21" s="34">
        <v>2700</v>
      </c>
      <c r="F21" s="23">
        <f t="shared" si="2"/>
        <v>4100</v>
      </c>
      <c r="G21" s="23">
        <v>5500</v>
      </c>
    </row>
    <row r="22" spans="1:8" x14ac:dyDescent="0.25">
      <c r="A22" s="4"/>
      <c r="B22" s="5"/>
      <c r="C22" s="5">
        <f>SUM(C19:C21)</f>
        <v>20</v>
      </c>
      <c r="D22" s="10"/>
      <c r="E22" s="10"/>
      <c r="F22" s="10"/>
      <c r="H22" s="41">
        <f>SUM(H3:H7,H11:H15,H19:H21)</f>
        <v>154</v>
      </c>
    </row>
    <row r="23" spans="1:8" ht="18.75" x14ac:dyDescent="0.25">
      <c r="A23" s="792" t="s">
        <v>1</v>
      </c>
      <c r="B23" s="792"/>
      <c r="C23" s="793"/>
      <c r="D23" s="793"/>
    </row>
    <row r="24" spans="1:8" ht="30" x14ac:dyDescent="0.25">
      <c r="A24" s="1" t="s">
        <v>2</v>
      </c>
      <c r="B24" s="1" t="s">
        <v>3</v>
      </c>
      <c r="C24" s="1" t="s">
        <v>49</v>
      </c>
    </row>
    <row r="25" spans="1:8" ht="30" x14ac:dyDescent="0.25">
      <c r="A25" s="2" t="s">
        <v>6</v>
      </c>
      <c r="B25" s="3" t="s">
        <v>7</v>
      </c>
      <c r="C25" s="23">
        <v>6000</v>
      </c>
    </row>
    <row r="26" spans="1:8" x14ac:dyDescent="0.25">
      <c r="A26" s="4"/>
      <c r="B26" s="5"/>
      <c r="C26" s="5"/>
      <c r="D26" s="6"/>
    </row>
    <row r="27" spans="1:8" ht="18.75" x14ac:dyDescent="0.25">
      <c r="A27" s="788" t="s">
        <v>8</v>
      </c>
      <c r="B27" s="789"/>
      <c r="C27" s="789"/>
      <c r="D27" s="789"/>
    </row>
    <row r="28" spans="1:8" ht="30" x14ac:dyDescent="0.25">
      <c r="A28" s="1" t="s">
        <v>2</v>
      </c>
      <c r="B28" s="1" t="s">
        <v>3</v>
      </c>
      <c r="C28" s="1" t="s">
        <v>49</v>
      </c>
    </row>
    <row r="29" spans="1:8" ht="45" x14ac:dyDescent="0.25">
      <c r="A29" s="7" t="s">
        <v>6</v>
      </c>
      <c r="B29" s="8" t="s">
        <v>9</v>
      </c>
      <c r="C29" s="25">
        <v>6000</v>
      </c>
    </row>
    <row r="30" spans="1:8" ht="30" x14ac:dyDescent="0.25">
      <c r="A30" s="7" t="s">
        <v>10</v>
      </c>
      <c r="B30" s="8"/>
      <c r="C30" s="25">
        <v>1400</v>
      </c>
    </row>
    <row r="31" spans="1:8" x14ac:dyDescent="0.25">
      <c r="A31" s="4"/>
      <c r="B31" s="5"/>
      <c r="C31" s="5"/>
    </row>
    <row r="32" spans="1:8" ht="18.75" x14ac:dyDescent="0.25">
      <c r="A32" s="790" t="s">
        <v>30</v>
      </c>
      <c r="B32" s="790"/>
      <c r="C32" s="790"/>
      <c r="D32" s="790"/>
    </row>
    <row r="33" spans="1:5" ht="30" x14ac:dyDescent="0.25">
      <c r="A33" s="1" t="s">
        <v>2</v>
      </c>
      <c r="B33" s="1" t="s">
        <v>3</v>
      </c>
      <c r="C33" s="1" t="s">
        <v>49</v>
      </c>
    </row>
    <row r="34" spans="1:5" ht="45" x14ac:dyDescent="0.25">
      <c r="A34" s="7" t="s">
        <v>31</v>
      </c>
      <c r="B34" s="3" t="s">
        <v>9</v>
      </c>
      <c r="C34" s="24">
        <v>8500</v>
      </c>
    </row>
    <row r="35" spans="1:5" ht="45" x14ac:dyDescent="0.25">
      <c r="A35" s="7" t="s">
        <v>32</v>
      </c>
      <c r="B35" s="3" t="s">
        <v>9</v>
      </c>
      <c r="C35" s="24">
        <v>8500</v>
      </c>
    </row>
    <row r="36" spans="1:5" ht="45" x14ac:dyDescent="0.25">
      <c r="A36" s="7" t="s">
        <v>33</v>
      </c>
      <c r="B36" s="3" t="s">
        <v>9</v>
      </c>
      <c r="C36" s="24">
        <v>7500</v>
      </c>
    </row>
    <row r="37" spans="1:5" ht="45" x14ac:dyDescent="0.25">
      <c r="A37" s="7" t="s">
        <v>34</v>
      </c>
      <c r="B37" s="3" t="s">
        <v>9</v>
      </c>
      <c r="C37" s="24">
        <v>7500</v>
      </c>
    </row>
    <row r="38" spans="1:5" ht="45" x14ac:dyDescent="0.25">
      <c r="A38" s="7" t="s">
        <v>35</v>
      </c>
      <c r="B38" s="3" t="s">
        <v>9</v>
      </c>
      <c r="C38" s="24">
        <v>11000</v>
      </c>
    </row>
    <row r="39" spans="1:5" ht="45" x14ac:dyDescent="0.25">
      <c r="A39" s="7" t="s">
        <v>36</v>
      </c>
      <c r="B39" s="3" t="s">
        <v>13</v>
      </c>
      <c r="C39" s="24">
        <v>14000</v>
      </c>
    </row>
    <row r="40" spans="1:5" ht="30" x14ac:dyDescent="0.25">
      <c r="A40" s="7" t="s">
        <v>10</v>
      </c>
      <c r="B40" s="3"/>
      <c r="C40" s="24">
        <v>1400</v>
      </c>
    </row>
    <row r="41" spans="1:5" x14ac:dyDescent="0.25">
      <c r="D41" s="38"/>
      <c r="E41" s="38"/>
    </row>
    <row r="43" spans="1:5" ht="18.75" x14ac:dyDescent="0.25">
      <c r="A43" s="788" t="s">
        <v>11</v>
      </c>
      <c r="B43" s="789"/>
      <c r="C43" s="789"/>
      <c r="D43" s="789"/>
      <c r="E43" s="789"/>
    </row>
    <row r="44" spans="1:5" ht="30" x14ac:dyDescent="0.25">
      <c r="A44" s="1" t="s">
        <v>2</v>
      </c>
      <c r="B44" s="1" t="s">
        <v>3</v>
      </c>
      <c r="C44" s="1" t="s">
        <v>49</v>
      </c>
    </row>
    <row r="45" spans="1:5" ht="45" x14ac:dyDescent="0.25">
      <c r="A45" s="7" t="s">
        <v>6</v>
      </c>
      <c r="B45" s="3" t="s">
        <v>9</v>
      </c>
      <c r="C45" s="20">
        <v>5000</v>
      </c>
    </row>
    <row r="46" spans="1:5" ht="45" x14ac:dyDescent="0.25">
      <c r="A46" s="9" t="s">
        <v>12</v>
      </c>
      <c r="B46" s="3" t="s">
        <v>13</v>
      </c>
      <c r="C46" s="20">
        <v>9000</v>
      </c>
    </row>
    <row r="47" spans="1:5" ht="45" x14ac:dyDescent="0.25">
      <c r="A47" s="7" t="s">
        <v>14</v>
      </c>
      <c r="B47" s="3" t="s">
        <v>15</v>
      </c>
      <c r="C47" s="20">
        <v>10000</v>
      </c>
    </row>
    <row r="48" spans="1:5" ht="45" x14ac:dyDescent="0.25">
      <c r="A48" s="7" t="s">
        <v>16</v>
      </c>
      <c r="B48" s="3" t="s">
        <v>17</v>
      </c>
      <c r="C48" s="24">
        <v>6000</v>
      </c>
    </row>
    <row r="49" spans="1:5" ht="30" x14ac:dyDescent="0.25">
      <c r="A49" s="7" t="s">
        <v>10</v>
      </c>
      <c r="B49" s="3"/>
      <c r="C49" s="24">
        <v>1400</v>
      </c>
    </row>
    <row r="51" spans="1:5" ht="18.75" x14ac:dyDescent="0.25">
      <c r="A51" s="789" t="s">
        <v>20</v>
      </c>
      <c r="B51" s="789"/>
      <c r="C51" s="789"/>
      <c r="D51" s="789"/>
      <c r="E51" s="789"/>
    </row>
    <row r="52" spans="1:5" ht="30" x14ac:dyDescent="0.25">
      <c r="A52" s="1" t="s">
        <v>2</v>
      </c>
      <c r="B52" s="1" t="s">
        <v>3</v>
      </c>
      <c r="C52" s="1" t="s">
        <v>49</v>
      </c>
    </row>
    <row r="53" spans="1:5" ht="45" x14ac:dyDescent="0.25">
      <c r="A53" s="7" t="s">
        <v>21</v>
      </c>
      <c r="B53" s="11" t="s">
        <v>9</v>
      </c>
      <c r="C53" s="24">
        <v>6000</v>
      </c>
    </row>
    <row r="54" spans="1:5" ht="30" x14ac:dyDescent="0.25">
      <c r="A54" s="7" t="s">
        <v>6</v>
      </c>
      <c r="B54" s="11" t="s">
        <v>22</v>
      </c>
      <c r="C54" s="20">
        <v>4000</v>
      </c>
    </row>
    <row r="55" spans="1:5" ht="30" x14ac:dyDescent="0.25">
      <c r="A55" s="7" t="s">
        <v>23</v>
      </c>
      <c r="B55" s="11" t="s">
        <v>24</v>
      </c>
      <c r="C55" s="24">
        <v>6000</v>
      </c>
    </row>
    <row r="56" spans="1:5" ht="30" x14ac:dyDescent="0.25">
      <c r="A56" s="7" t="s">
        <v>10</v>
      </c>
      <c r="B56" s="11"/>
      <c r="C56" s="24">
        <v>1400</v>
      </c>
    </row>
    <row r="58" spans="1:5" ht="18.75" x14ac:dyDescent="0.25">
      <c r="A58" s="789" t="s">
        <v>28</v>
      </c>
      <c r="B58" s="789"/>
      <c r="C58" s="789"/>
      <c r="D58" s="789"/>
      <c r="E58" s="789"/>
    </row>
    <row r="59" spans="1:5" ht="30" x14ac:dyDescent="0.25">
      <c r="A59" s="1" t="s">
        <v>2</v>
      </c>
      <c r="B59" s="1" t="s">
        <v>3</v>
      </c>
      <c r="C59" s="1" t="s">
        <v>49</v>
      </c>
    </row>
    <row r="60" spans="1:5" ht="30" x14ac:dyDescent="0.25">
      <c r="A60" s="7" t="s">
        <v>6</v>
      </c>
      <c r="B60" s="3" t="s">
        <v>22</v>
      </c>
      <c r="C60" s="24">
        <v>5000</v>
      </c>
    </row>
    <row r="62" spans="1:5" ht="18.75" x14ac:dyDescent="0.25">
      <c r="A62" s="791" t="s">
        <v>44</v>
      </c>
      <c r="B62" s="791"/>
      <c r="C62" s="31"/>
    </row>
    <row r="63" spans="1:5" ht="30" x14ac:dyDescent="0.25">
      <c r="A63" s="28" t="s">
        <v>2</v>
      </c>
      <c r="B63" s="1" t="s">
        <v>3</v>
      </c>
      <c r="C63" s="1" t="s">
        <v>49</v>
      </c>
    </row>
    <row r="64" spans="1:5" ht="30" x14ac:dyDescent="0.25">
      <c r="A64" s="29" t="s">
        <v>45</v>
      </c>
      <c r="B64" s="26" t="s">
        <v>46</v>
      </c>
      <c r="C64" s="30">
        <v>1600</v>
      </c>
    </row>
    <row r="65" spans="1:3" ht="30" x14ac:dyDescent="0.25">
      <c r="A65" s="29" t="s">
        <v>42</v>
      </c>
      <c r="B65" s="33" t="s">
        <v>22</v>
      </c>
      <c r="C65" s="30">
        <v>5000</v>
      </c>
    </row>
    <row r="66" spans="1:3" ht="30" x14ac:dyDescent="0.25">
      <c r="A66" s="29" t="s">
        <v>43</v>
      </c>
      <c r="B66" s="33" t="s">
        <v>24</v>
      </c>
      <c r="C66" s="30">
        <v>6000</v>
      </c>
    </row>
  </sheetData>
  <mergeCells count="30">
    <mergeCell ref="E19:E20"/>
    <mergeCell ref="E3:E4"/>
    <mergeCell ref="D5:D6"/>
    <mergeCell ref="E5:E6"/>
    <mergeCell ref="A13:A14"/>
    <mergeCell ref="A11:A12"/>
    <mergeCell ref="B11:B12"/>
    <mergeCell ref="B13:B14"/>
    <mergeCell ref="D11:D12"/>
    <mergeCell ref="E11:E12"/>
    <mergeCell ref="D13:D14"/>
    <mergeCell ref="E13:E14"/>
    <mergeCell ref="A23:D23"/>
    <mergeCell ref="A27:D27"/>
    <mergeCell ref="A1:D1"/>
    <mergeCell ref="A9:D9"/>
    <mergeCell ref="A17:D17"/>
    <mergeCell ref="A3:A4"/>
    <mergeCell ref="B3:B4"/>
    <mergeCell ref="A5:A6"/>
    <mergeCell ref="B5:B6"/>
    <mergeCell ref="A19:A20"/>
    <mergeCell ref="B19:B20"/>
    <mergeCell ref="D3:D4"/>
    <mergeCell ref="D19:D20"/>
    <mergeCell ref="A32:D32"/>
    <mergeCell ref="A43:E43"/>
    <mergeCell ref="A51:E51"/>
    <mergeCell ref="A58:E58"/>
    <mergeCell ref="A62:B62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19" sqref="A19"/>
    </sheetView>
  </sheetViews>
  <sheetFormatPr defaultRowHeight="15" x14ac:dyDescent="0.25"/>
  <cols>
    <col min="1" max="1" width="36" customWidth="1"/>
    <col min="2" max="2" width="18.7109375" customWidth="1"/>
    <col min="3" max="3" width="21.42578125" customWidth="1"/>
  </cols>
  <sheetData>
    <row r="1" spans="1:5" ht="19.5" thickBot="1" x14ac:dyDescent="0.35">
      <c r="A1" s="48" t="s">
        <v>54</v>
      </c>
      <c r="B1" s="46"/>
      <c r="C1" s="46"/>
    </row>
    <row r="2" spans="1:5" ht="34.5" thickBot="1" x14ac:dyDescent="0.3">
      <c r="A2" s="43" t="s">
        <v>55</v>
      </c>
      <c r="B2" s="44" t="s">
        <v>56</v>
      </c>
      <c r="C2" s="49" t="s">
        <v>63</v>
      </c>
      <c r="D2" s="51" t="s">
        <v>52</v>
      </c>
      <c r="E2" s="52" t="s">
        <v>66</v>
      </c>
    </row>
    <row r="3" spans="1:5" ht="15.75" thickBot="1" x14ac:dyDescent="0.3">
      <c r="A3" s="45" t="s">
        <v>57</v>
      </c>
      <c r="B3" s="53">
        <v>7000</v>
      </c>
      <c r="C3" s="53">
        <v>8000</v>
      </c>
      <c r="D3" s="50">
        <v>9</v>
      </c>
      <c r="E3" s="50">
        <f>SUM(D3*3)</f>
        <v>27</v>
      </c>
    </row>
    <row r="4" spans="1:5" ht="15.75" thickBot="1" x14ac:dyDescent="0.3">
      <c r="A4" s="45" t="s">
        <v>58</v>
      </c>
      <c r="B4" s="54">
        <v>4000</v>
      </c>
      <c r="C4" s="55">
        <v>5000</v>
      </c>
      <c r="D4" s="40">
        <v>6</v>
      </c>
      <c r="E4" s="40">
        <f>SUM(D4*2)</f>
        <v>12</v>
      </c>
    </row>
    <row r="5" spans="1:5" ht="15.75" thickBot="1" x14ac:dyDescent="0.3">
      <c r="A5" s="45" t="s">
        <v>59</v>
      </c>
      <c r="B5" s="54">
        <v>10000</v>
      </c>
      <c r="C5" s="55">
        <v>12000</v>
      </c>
      <c r="D5" s="40">
        <v>1</v>
      </c>
      <c r="E5" s="40">
        <f>SUM(D5*5)</f>
        <v>5</v>
      </c>
    </row>
    <row r="6" spans="1:5" ht="18.75" thickBot="1" x14ac:dyDescent="0.3">
      <c r="A6" s="47" t="s">
        <v>60</v>
      </c>
      <c r="D6">
        <f>SUM(D3:D5)</f>
        <v>16</v>
      </c>
      <c r="E6">
        <f>SUM(E3:E5)</f>
        <v>44</v>
      </c>
    </row>
    <row r="7" spans="1:5" ht="34.5" thickBot="1" x14ac:dyDescent="0.3">
      <c r="A7" s="43" t="s">
        <v>55</v>
      </c>
      <c r="B7" s="44" t="s">
        <v>56</v>
      </c>
      <c r="C7" s="44" t="s">
        <v>64</v>
      </c>
      <c r="D7" s="51" t="s">
        <v>52</v>
      </c>
      <c r="E7" s="52" t="s">
        <v>66</v>
      </c>
    </row>
    <row r="8" spans="1:5" ht="15.75" thickBot="1" x14ac:dyDescent="0.3">
      <c r="A8" s="45" t="s">
        <v>57</v>
      </c>
      <c r="B8" s="54">
        <v>5000</v>
      </c>
      <c r="C8" s="54">
        <v>6000</v>
      </c>
      <c r="D8" s="50">
        <v>9</v>
      </c>
      <c r="E8" s="50">
        <f>SUM(D8*3)</f>
        <v>27</v>
      </c>
    </row>
    <row r="9" spans="1:5" ht="15.75" thickBot="1" x14ac:dyDescent="0.3">
      <c r="A9" s="45" t="s">
        <v>58</v>
      </c>
      <c r="B9" s="54">
        <v>3000</v>
      </c>
      <c r="C9" s="54">
        <v>4000</v>
      </c>
      <c r="D9" s="40">
        <v>6</v>
      </c>
      <c r="E9" s="40">
        <f>SUM(D9*2)</f>
        <v>12</v>
      </c>
    </row>
    <row r="10" spans="1:5" ht="15.75" thickBot="1" x14ac:dyDescent="0.3">
      <c r="A10" s="45" t="s">
        <v>59</v>
      </c>
      <c r="B10" s="54">
        <v>8000</v>
      </c>
      <c r="C10" s="54">
        <v>10000</v>
      </c>
      <c r="D10" s="40">
        <v>1</v>
      </c>
      <c r="E10" s="40">
        <f>SUM(D10*5)</f>
        <v>5</v>
      </c>
    </row>
    <row r="11" spans="1:5" ht="18.75" thickBot="1" x14ac:dyDescent="0.3">
      <c r="A11" s="47" t="s">
        <v>61</v>
      </c>
      <c r="D11">
        <f>SUM(D8:D10)</f>
        <v>16</v>
      </c>
      <c r="E11">
        <f>SUM(E8:E10)</f>
        <v>44</v>
      </c>
    </row>
    <row r="12" spans="1:5" ht="28.5" customHeight="1" thickBot="1" x14ac:dyDescent="0.3">
      <c r="A12" s="43" t="s">
        <v>55</v>
      </c>
      <c r="B12" s="814" t="s">
        <v>65</v>
      </c>
      <c r="C12" s="815"/>
      <c r="D12" s="51" t="s">
        <v>52</v>
      </c>
      <c r="E12" s="52" t="s">
        <v>66</v>
      </c>
    </row>
    <row r="13" spans="1:5" ht="15.75" customHeight="1" thickBot="1" x14ac:dyDescent="0.3">
      <c r="A13" s="45" t="s">
        <v>57</v>
      </c>
      <c r="B13" s="811">
        <v>10000</v>
      </c>
      <c r="C13" s="812"/>
      <c r="D13" s="50">
        <v>9</v>
      </c>
      <c r="E13" s="50">
        <f>SUM(D13*3)</f>
        <v>27</v>
      </c>
    </row>
    <row r="14" spans="1:5" ht="15.75" customHeight="1" thickBot="1" x14ac:dyDescent="0.3">
      <c r="A14" s="45" t="s">
        <v>58</v>
      </c>
      <c r="B14" s="811">
        <v>6000</v>
      </c>
      <c r="C14" s="812"/>
      <c r="D14" s="40">
        <v>6</v>
      </c>
      <c r="E14" s="40">
        <f>SUM(D14*2)</f>
        <v>12</v>
      </c>
    </row>
    <row r="15" spans="1:5" ht="15.75" customHeight="1" thickBot="1" x14ac:dyDescent="0.3">
      <c r="A15" s="45" t="s">
        <v>59</v>
      </c>
      <c r="B15" s="811">
        <v>18000</v>
      </c>
      <c r="C15" s="812"/>
      <c r="D15" s="40">
        <v>1</v>
      </c>
      <c r="E15" s="40">
        <f>SUM(D15*5)</f>
        <v>5</v>
      </c>
    </row>
    <row r="16" spans="1:5" ht="18.75" thickBot="1" x14ac:dyDescent="0.3">
      <c r="A16" s="47" t="s">
        <v>62</v>
      </c>
      <c r="B16" s="813" t="s">
        <v>67</v>
      </c>
      <c r="C16" s="813"/>
      <c r="D16">
        <f>SUM(D13:D15)</f>
        <v>16</v>
      </c>
      <c r="E16">
        <f>SUM(E13:E15)</f>
        <v>44</v>
      </c>
    </row>
    <row r="17" spans="1:5" ht="33" customHeight="1" thickBot="1" x14ac:dyDescent="0.3">
      <c r="A17" s="43" t="s">
        <v>55</v>
      </c>
      <c r="B17" s="814" t="s">
        <v>65</v>
      </c>
      <c r="C17" s="815"/>
      <c r="D17" s="51" t="s">
        <v>52</v>
      </c>
      <c r="E17" s="52" t="s">
        <v>66</v>
      </c>
    </row>
    <row r="18" spans="1:5" ht="15.75" thickBot="1" x14ac:dyDescent="0.3">
      <c r="A18" s="45" t="s">
        <v>57</v>
      </c>
      <c r="B18" s="811">
        <v>20000</v>
      </c>
      <c r="C18" s="812"/>
      <c r="D18" s="50">
        <v>9</v>
      </c>
      <c r="E18" s="50">
        <f>SUM(D18*3)</f>
        <v>27</v>
      </c>
    </row>
    <row r="19" spans="1:5" ht="15.75" thickBot="1" x14ac:dyDescent="0.3">
      <c r="A19" s="45" t="s">
        <v>58</v>
      </c>
      <c r="B19" s="811">
        <v>12000</v>
      </c>
      <c r="C19" s="812"/>
      <c r="D19" s="40">
        <v>6</v>
      </c>
      <c r="E19" s="40">
        <f>SUM(D19*2)</f>
        <v>12</v>
      </c>
    </row>
    <row r="20" spans="1:5" ht="15.75" thickBot="1" x14ac:dyDescent="0.3">
      <c r="A20" s="45" t="s">
        <v>59</v>
      </c>
      <c r="B20" s="811">
        <v>36000</v>
      </c>
      <c r="C20" s="812"/>
      <c r="D20" s="40">
        <v>1</v>
      </c>
      <c r="E20" s="40">
        <f>SUM(D20*5)</f>
        <v>5</v>
      </c>
    </row>
    <row r="21" spans="1:5" x14ac:dyDescent="0.25">
      <c r="D21">
        <f>SUM(D18:D20)</f>
        <v>16</v>
      </c>
      <c r="E21">
        <f>SUM(E18:E20)</f>
        <v>44</v>
      </c>
    </row>
  </sheetData>
  <mergeCells count="9">
    <mergeCell ref="B18:C18"/>
    <mergeCell ref="B19:C19"/>
    <mergeCell ref="B20:C20"/>
    <mergeCell ref="B16:C16"/>
    <mergeCell ref="B12:C12"/>
    <mergeCell ref="B13:C13"/>
    <mergeCell ref="B14:C14"/>
    <mergeCell ref="B15:C15"/>
    <mergeCell ref="B17:C17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K7" sqref="K7"/>
    </sheetView>
  </sheetViews>
  <sheetFormatPr defaultRowHeight="15" x14ac:dyDescent="0.25"/>
  <cols>
    <col min="1" max="1" width="34.28515625" customWidth="1"/>
    <col min="2" max="2" width="20" customWidth="1"/>
    <col min="3" max="3" width="22.140625" customWidth="1"/>
    <col min="4" max="4" width="21.28515625" customWidth="1"/>
    <col min="5" max="5" width="14.42578125" customWidth="1"/>
  </cols>
  <sheetData>
    <row r="1" spans="1:5" x14ac:dyDescent="0.25">
      <c r="A1" s="817" t="s">
        <v>30</v>
      </c>
      <c r="B1" s="817"/>
      <c r="C1" s="817"/>
      <c r="D1" s="294"/>
    </row>
    <row r="2" spans="1:5" ht="45" x14ac:dyDescent="0.25">
      <c r="A2" s="296" t="s">
        <v>55</v>
      </c>
      <c r="B2" s="296" t="s">
        <v>3</v>
      </c>
      <c r="C2" s="296" t="s">
        <v>37</v>
      </c>
      <c r="D2" s="296" t="s">
        <v>134</v>
      </c>
    </row>
    <row r="3" spans="1:5" ht="30" customHeight="1" x14ac:dyDescent="0.25">
      <c r="A3" s="744" t="s">
        <v>98</v>
      </c>
      <c r="B3" s="818" t="s">
        <v>122</v>
      </c>
      <c r="C3" s="826">
        <v>35000</v>
      </c>
      <c r="D3" s="823">
        <v>0.1</v>
      </c>
    </row>
    <row r="4" spans="1:5" x14ac:dyDescent="0.25">
      <c r="A4" s="745"/>
      <c r="B4" s="819"/>
      <c r="C4" s="827"/>
      <c r="D4" s="824"/>
    </row>
    <row r="5" spans="1:5" x14ac:dyDescent="0.25">
      <c r="A5" s="744" t="s">
        <v>99</v>
      </c>
      <c r="B5" s="818" t="s">
        <v>122</v>
      </c>
      <c r="C5" s="821">
        <v>28000</v>
      </c>
      <c r="D5" s="824"/>
    </row>
    <row r="6" spans="1:5" x14ac:dyDescent="0.25">
      <c r="A6" s="745"/>
      <c r="B6" s="819"/>
      <c r="C6" s="822"/>
      <c r="D6" s="824"/>
    </row>
    <row r="7" spans="1:5" ht="38.25" x14ac:dyDescent="0.25">
      <c r="A7" s="183" t="s">
        <v>100</v>
      </c>
      <c r="B7" s="198" t="s">
        <v>127</v>
      </c>
      <c r="C7" s="299">
        <v>38000</v>
      </c>
      <c r="D7" s="824"/>
    </row>
    <row r="8" spans="1:5" ht="36" x14ac:dyDescent="0.25">
      <c r="A8" s="744" t="s">
        <v>128</v>
      </c>
      <c r="B8" s="73" t="s">
        <v>116</v>
      </c>
      <c r="C8" s="820">
        <v>50000</v>
      </c>
      <c r="D8" s="824"/>
    </row>
    <row r="9" spans="1:5" ht="36" x14ac:dyDescent="0.25">
      <c r="A9" s="745"/>
      <c r="B9" s="73" t="s">
        <v>116</v>
      </c>
      <c r="C9" s="820"/>
      <c r="D9" s="825"/>
    </row>
    <row r="10" spans="1:5" x14ac:dyDescent="0.25">
      <c r="A10" s="816" t="s">
        <v>135</v>
      </c>
      <c r="B10" s="816"/>
      <c r="C10" s="816"/>
      <c r="D10" s="816"/>
    </row>
    <row r="11" spans="1:5" s="292" customFormat="1" x14ac:dyDescent="0.25">
      <c r="A11" s="298"/>
      <c r="B11" s="298"/>
      <c r="C11" s="298"/>
      <c r="D11" s="298"/>
    </row>
    <row r="12" spans="1:5" s="292" customFormat="1" x14ac:dyDescent="0.25">
      <c r="A12" s="169" t="s">
        <v>69</v>
      </c>
      <c r="B12" s="164"/>
      <c r="C12"/>
      <c r="D12"/>
    </row>
    <row r="13" spans="1:5" s="292" customFormat="1" ht="60" x14ac:dyDescent="0.25">
      <c r="A13" s="296" t="s">
        <v>2</v>
      </c>
      <c r="B13" s="296" t="s">
        <v>3</v>
      </c>
      <c r="C13" s="296" t="s">
        <v>37</v>
      </c>
      <c r="D13" s="296" t="s">
        <v>136</v>
      </c>
      <c r="E13" s="296" t="s">
        <v>134</v>
      </c>
    </row>
    <row r="14" spans="1:5" s="292" customFormat="1" ht="38.25" x14ac:dyDescent="0.25">
      <c r="A14" s="195" t="s">
        <v>104</v>
      </c>
      <c r="B14" s="198" t="s">
        <v>139</v>
      </c>
      <c r="C14" s="337">
        <v>50000</v>
      </c>
      <c r="D14" s="338">
        <v>30000</v>
      </c>
      <c r="E14" s="306">
        <v>0.1</v>
      </c>
    </row>
    <row r="15" spans="1:5" s="292" customFormat="1" x14ac:dyDescent="0.25">
      <c r="A15" s="301"/>
      <c r="B15" s="302"/>
      <c r="C15" s="304"/>
      <c r="D15" s="303"/>
    </row>
    <row r="16" spans="1:5" s="292" customFormat="1" x14ac:dyDescent="0.25">
      <c r="A16" s="816" t="s">
        <v>135</v>
      </c>
      <c r="B16" s="816"/>
      <c r="C16" s="816"/>
      <c r="D16" s="816"/>
    </row>
    <row r="17" spans="1:5" s="292" customFormat="1" x14ac:dyDescent="0.25">
      <c r="A17" s="816" t="s">
        <v>137</v>
      </c>
      <c r="B17" s="816"/>
      <c r="C17" s="298"/>
      <c r="D17" s="298"/>
    </row>
    <row r="18" spans="1:5" x14ac:dyDescent="0.25">
      <c r="A18" s="294"/>
      <c r="B18" s="294"/>
      <c r="C18" s="294"/>
      <c r="D18" s="294"/>
    </row>
    <row r="19" spans="1:5" x14ac:dyDescent="0.25">
      <c r="A19" s="297" t="s">
        <v>18</v>
      </c>
      <c r="B19" s="294"/>
      <c r="C19" s="294"/>
      <c r="D19" s="294"/>
    </row>
    <row r="20" spans="1:5" ht="75" x14ac:dyDescent="0.25">
      <c r="A20" s="296" t="s">
        <v>2</v>
      </c>
      <c r="B20" s="296" t="s">
        <v>3</v>
      </c>
      <c r="C20" s="296" t="s">
        <v>40</v>
      </c>
      <c r="D20" s="296" t="s">
        <v>41</v>
      </c>
      <c r="E20" s="296" t="s">
        <v>136</v>
      </c>
    </row>
    <row r="21" spans="1:5" ht="60" x14ac:dyDescent="0.25">
      <c r="A21" s="295" t="s">
        <v>6</v>
      </c>
      <c r="B21" s="295" t="s">
        <v>9</v>
      </c>
      <c r="C21" s="337">
        <v>25000</v>
      </c>
      <c r="D21" s="337">
        <v>30000</v>
      </c>
      <c r="E21" s="338">
        <v>20000</v>
      </c>
    </row>
    <row r="22" spans="1:5" ht="60" x14ac:dyDescent="0.25">
      <c r="A22" s="295" t="s">
        <v>19</v>
      </c>
      <c r="B22" s="295" t="s">
        <v>13</v>
      </c>
      <c r="C22" s="337">
        <v>30000</v>
      </c>
      <c r="D22" s="337">
        <v>40000</v>
      </c>
      <c r="E22" s="339">
        <v>25000</v>
      </c>
    </row>
    <row r="23" spans="1:5" x14ac:dyDescent="0.25">
      <c r="A23" s="294"/>
      <c r="B23" s="294"/>
      <c r="C23" s="294"/>
      <c r="D23" s="294"/>
    </row>
    <row r="24" spans="1:5" x14ac:dyDescent="0.25">
      <c r="A24" s="816"/>
      <c r="B24" s="816"/>
      <c r="C24" s="294"/>
      <c r="D24" s="294"/>
    </row>
    <row r="28" spans="1:5" x14ac:dyDescent="0.25">
      <c r="A28" s="305" t="s">
        <v>138</v>
      </c>
    </row>
  </sheetData>
  <mergeCells count="14">
    <mergeCell ref="A17:B17"/>
    <mergeCell ref="A24:B24"/>
    <mergeCell ref="A16:D16"/>
    <mergeCell ref="A1:C1"/>
    <mergeCell ref="A10:D10"/>
    <mergeCell ref="A3:A4"/>
    <mergeCell ref="B3:B4"/>
    <mergeCell ref="A5:A6"/>
    <mergeCell ref="B5:B6"/>
    <mergeCell ref="A8:A9"/>
    <mergeCell ref="C8:C9"/>
    <mergeCell ref="C5:C6"/>
    <mergeCell ref="D3:D9"/>
    <mergeCell ref="C3:C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83"/>
  <sheetViews>
    <sheetView workbookViewId="0">
      <selection activeCell="C19" sqref="C19"/>
    </sheetView>
  </sheetViews>
  <sheetFormatPr defaultRowHeight="15" x14ac:dyDescent="0.25"/>
  <cols>
    <col min="1" max="1" width="22.42578125" customWidth="1"/>
    <col min="2" max="2" width="34.28515625" customWidth="1"/>
    <col min="3" max="3" width="24" customWidth="1"/>
    <col min="4" max="4" width="15" customWidth="1"/>
    <col min="5" max="5" width="88.28515625" customWidth="1"/>
  </cols>
  <sheetData>
    <row r="1" spans="1:5" x14ac:dyDescent="0.25">
      <c r="A1" s="738" t="s">
        <v>1</v>
      </c>
      <c r="B1" s="734"/>
      <c r="C1" s="362"/>
      <c r="D1" s="92"/>
      <c r="E1" s="243"/>
    </row>
    <row r="2" spans="1:5" x14ac:dyDescent="0.25">
      <c r="A2" s="71" t="s">
        <v>2</v>
      </c>
      <c r="B2" s="71" t="s">
        <v>3</v>
      </c>
      <c r="C2" s="300" t="s">
        <v>200</v>
      </c>
      <c r="D2" s="93" t="s">
        <v>52</v>
      </c>
      <c r="E2" s="244" t="s">
        <v>72</v>
      </c>
    </row>
    <row r="3" spans="1:5" ht="76.5" x14ac:dyDescent="0.25">
      <c r="A3" s="61" t="s">
        <v>81</v>
      </c>
      <c r="B3" s="59" t="s">
        <v>113</v>
      </c>
      <c r="C3" s="363">
        <v>8000</v>
      </c>
      <c r="D3" s="94">
        <v>5</v>
      </c>
      <c r="E3" s="87" t="s">
        <v>148</v>
      </c>
    </row>
    <row r="4" spans="1:5" x14ac:dyDescent="0.25">
      <c r="A4" s="731" t="s">
        <v>89</v>
      </c>
      <c r="B4" s="731"/>
      <c r="C4" s="364"/>
      <c r="D4" s="115">
        <v>5</v>
      </c>
      <c r="E4" s="245"/>
    </row>
    <row r="5" spans="1:5" x14ac:dyDescent="0.25">
      <c r="A5" s="739" t="s">
        <v>8</v>
      </c>
      <c r="B5" s="734"/>
      <c r="C5" s="362"/>
      <c r="D5" s="92"/>
      <c r="E5" s="243"/>
    </row>
    <row r="6" spans="1:5" x14ac:dyDescent="0.25">
      <c r="A6" s="71" t="s">
        <v>2</v>
      </c>
      <c r="B6" s="71" t="s">
        <v>3</v>
      </c>
      <c r="C6" s="300" t="s">
        <v>200</v>
      </c>
      <c r="D6" s="93" t="s">
        <v>52</v>
      </c>
      <c r="E6" s="244" t="s">
        <v>72</v>
      </c>
    </row>
    <row r="7" spans="1:5" ht="63.75" x14ac:dyDescent="0.25">
      <c r="A7" s="183" t="s">
        <v>81</v>
      </c>
      <c r="B7" s="184" t="s">
        <v>112</v>
      </c>
      <c r="C7" s="365">
        <v>8000</v>
      </c>
      <c r="D7" s="95">
        <v>8</v>
      </c>
      <c r="E7" s="87" t="s">
        <v>149</v>
      </c>
    </row>
    <row r="8" spans="1:5" x14ac:dyDescent="0.25">
      <c r="A8" s="61" t="s">
        <v>10</v>
      </c>
      <c r="B8" s="62"/>
      <c r="C8" s="365">
        <v>2500</v>
      </c>
      <c r="D8" s="95"/>
      <c r="E8" s="68"/>
    </row>
    <row r="9" spans="1:5" x14ac:dyDescent="0.25">
      <c r="A9" s="78" t="s">
        <v>70</v>
      </c>
      <c r="B9" s="77"/>
      <c r="C9" s="366">
        <v>500</v>
      </c>
      <c r="D9" s="96"/>
      <c r="E9" s="77"/>
    </row>
    <row r="10" spans="1:5" x14ac:dyDescent="0.25">
      <c r="A10" s="731" t="s">
        <v>89</v>
      </c>
      <c r="B10" s="731"/>
      <c r="C10" s="364"/>
      <c r="D10" s="116">
        <v>8</v>
      </c>
      <c r="E10" s="245"/>
    </row>
    <row r="11" spans="1:5" x14ac:dyDescent="0.25">
      <c r="A11" s="739" t="s">
        <v>11</v>
      </c>
      <c r="B11" s="734"/>
      <c r="C11" s="362"/>
      <c r="D11" s="92"/>
      <c r="E11" s="243"/>
    </row>
    <row r="12" spans="1:5" x14ac:dyDescent="0.25">
      <c r="A12" s="71" t="s">
        <v>2</v>
      </c>
      <c r="B12" s="71" t="s">
        <v>3</v>
      </c>
      <c r="C12" s="300" t="s">
        <v>200</v>
      </c>
      <c r="D12" s="93" t="s">
        <v>52</v>
      </c>
      <c r="E12" s="244" t="s">
        <v>72</v>
      </c>
    </row>
    <row r="13" spans="1:5" ht="63.75" x14ac:dyDescent="0.25">
      <c r="A13" s="183" t="s">
        <v>81</v>
      </c>
      <c r="B13" s="73" t="s">
        <v>114</v>
      </c>
      <c r="C13" s="367">
        <v>6000</v>
      </c>
      <c r="D13" s="97">
        <v>13</v>
      </c>
      <c r="E13" s="88" t="s">
        <v>150</v>
      </c>
    </row>
    <row r="14" spans="1:5" ht="76.5" x14ac:dyDescent="0.25">
      <c r="A14" s="183" t="s">
        <v>143</v>
      </c>
      <c r="B14" s="62" t="s">
        <v>144</v>
      </c>
      <c r="C14" s="365">
        <v>9000</v>
      </c>
      <c r="D14" s="97">
        <v>6</v>
      </c>
      <c r="E14" s="88" t="s">
        <v>151</v>
      </c>
    </row>
    <row r="15" spans="1:5" ht="24" x14ac:dyDescent="0.25">
      <c r="A15" s="740" t="s">
        <v>95</v>
      </c>
      <c r="B15" s="311" t="s">
        <v>115</v>
      </c>
      <c r="C15" s="363">
        <v>10000</v>
      </c>
      <c r="D15" s="312">
        <v>1</v>
      </c>
      <c r="E15" s="708" t="s">
        <v>152</v>
      </c>
    </row>
    <row r="16" spans="1:5" ht="24" x14ac:dyDescent="0.25">
      <c r="A16" s="740"/>
      <c r="B16" s="311" t="s">
        <v>116</v>
      </c>
      <c r="C16" s="363">
        <v>10000</v>
      </c>
      <c r="D16" s="312">
        <v>1</v>
      </c>
      <c r="E16" s="709"/>
    </row>
    <row r="17" spans="1:5" ht="63.75" x14ac:dyDescent="0.25">
      <c r="A17" s="658" t="s">
        <v>118</v>
      </c>
      <c r="B17" s="311" t="s">
        <v>117</v>
      </c>
      <c r="C17" s="363">
        <v>14000</v>
      </c>
      <c r="D17" s="127">
        <v>2</v>
      </c>
      <c r="E17" s="88" t="s">
        <v>153</v>
      </c>
    </row>
    <row r="18" spans="1:5" ht="76.5" x14ac:dyDescent="0.25">
      <c r="A18" s="348" t="s">
        <v>147</v>
      </c>
      <c r="B18" s="348" t="s">
        <v>154</v>
      </c>
      <c r="C18" s="663">
        <v>8000</v>
      </c>
      <c r="D18" s="331">
        <v>8</v>
      </c>
      <c r="E18" s="349" t="s">
        <v>155</v>
      </c>
    </row>
    <row r="19" spans="1:5" s="292" customFormat="1" ht="24" x14ac:dyDescent="0.25">
      <c r="A19" s="698" t="s">
        <v>268</v>
      </c>
      <c r="B19" s="699" t="s">
        <v>197</v>
      </c>
      <c r="C19" s="700">
        <v>6000</v>
      </c>
      <c r="D19" s="331"/>
      <c r="E19" s="349"/>
    </row>
    <row r="20" spans="1:5" x14ac:dyDescent="0.25">
      <c r="A20" s="183" t="s">
        <v>10</v>
      </c>
      <c r="B20" s="311"/>
      <c r="C20" s="363">
        <v>2500</v>
      </c>
      <c r="D20" s="312"/>
      <c r="E20" s="107"/>
    </row>
    <row r="21" spans="1:5" x14ac:dyDescent="0.25">
      <c r="A21" s="313" t="s">
        <v>70</v>
      </c>
      <c r="B21" s="314"/>
      <c r="C21" s="366">
        <v>500</v>
      </c>
      <c r="D21" s="315"/>
      <c r="E21" s="246"/>
    </row>
    <row r="22" spans="1:5" x14ac:dyDescent="0.25">
      <c r="A22" s="731" t="s">
        <v>89</v>
      </c>
      <c r="B22" s="731"/>
      <c r="C22" s="364"/>
      <c r="D22" s="118">
        <f>SUM(D13:D21)</f>
        <v>31</v>
      </c>
      <c r="E22" s="245"/>
    </row>
    <row r="23" spans="1:5" x14ac:dyDescent="0.25">
      <c r="A23" s="739" t="s">
        <v>18</v>
      </c>
      <c r="B23" s="734"/>
      <c r="C23" s="362"/>
      <c r="D23" s="104"/>
      <c r="E23" s="243"/>
    </row>
    <row r="24" spans="1:5" x14ac:dyDescent="0.25">
      <c r="A24" s="71" t="s">
        <v>2</v>
      </c>
      <c r="B24" s="71" t="s">
        <v>3</v>
      </c>
      <c r="C24" s="300" t="s">
        <v>200</v>
      </c>
      <c r="D24" s="108" t="s">
        <v>52</v>
      </c>
      <c r="E24" s="244" t="s">
        <v>72</v>
      </c>
    </row>
    <row r="25" spans="1:5" ht="114.75" x14ac:dyDescent="0.25">
      <c r="A25" s="183" t="s">
        <v>81</v>
      </c>
      <c r="B25" s="311" t="s">
        <v>119</v>
      </c>
      <c r="C25" s="365">
        <v>80000</v>
      </c>
      <c r="D25" s="100">
        <v>28</v>
      </c>
      <c r="E25" s="87" t="s">
        <v>156</v>
      </c>
    </row>
    <row r="26" spans="1:5" ht="114.75" x14ac:dyDescent="0.25">
      <c r="A26" s="185" t="s">
        <v>95</v>
      </c>
      <c r="B26" s="311" t="s">
        <v>116</v>
      </c>
      <c r="C26" s="666">
        <v>14000</v>
      </c>
      <c r="D26" s="101">
        <v>9</v>
      </c>
      <c r="E26" s="87" t="s">
        <v>157</v>
      </c>
    </row>
    <row r="27" spans="1:5" x14ac:dyDescent="0.25">
      <c r="A27" s="185" t="s">
        <v>10</v>
      </c>
      <c r="B27" s="184"/>
      <c r="C27" s="365">
        <v>2500</v>
      </c>
      <c r="D27" s="100"/>
      <c r="E27" s="245"/>
    </row>
    <row r="28" spans="1:5" x14ac:dyDescent="0.25">
      <c r="A28" s="313" t="s">
        <v>70</v>
      </c>
      <c r="B28" s="314"/>
      <c r="C28" s="366">
        <v>500</v>
      </c>
      <c r="D28" s="96"/>
      <c r="E28" s="246"/>
    </row>
    <row r="29" spans="1:5" x14ac:dyDescent="0.25">
      <c r="A29" s="732" t="s">
        <v>89</v>
      </c>
      <c r="B29" s="732"/>
      <c r="C29" s="369"/>
      <c r="D29" s="118">
        <f>SUM(D25:D28)</f>
        <v>37</v>
      </c>
      <c r="E29" s="245"/>
    </row>
    <row r="30" spans="1:5" x14ac:dyDescent="0.25">
      <c r="A30" s="734" t="s">
        <v>20</v>
      </c>
      <c r="B30" s="734"/>
      <c r="C30" s="362"/>
      <c r="D30" s="104"/>
      <c r="E30" s="243"/>
    </row>
    <row r="31" spans="1:5" x14ac:dyDescent="0.25">
      <c r="A31" s="71" t="s">
        <v>2</v>
      </c>
      <c r="B31" s="71" t="s">
        <v>3</v>
      </c>
      <c r="C31" s="300" t="s">
        <v>200</v>
      </c>
      <c r="D31" s="108" t="s">
        <v>52</v>
      </c>
      <c r="E31" s="244" t="s">
        <v>72</v>
      </c>
    </row>
    <row r="32" spans="1:5" ht="60" x14ac:dyDescent="0.25">
      <c r="A32" s="183" t="s">
        <v>97</v>
      </c>
      <c r="B32" s="113" t="s">
        <v>122</v>
      </c>
      <c r="C32" s="363">
        <v>8500</v>
      </c>
      <c r="D32" s="390">
        <v>1</v>
      </c>
      <c r="E32" s="61" t="s">
        <v>158</v>
      </c>
    </row>
    <row r="33" spans="1:5" x14ac:dyDescent="0.25">
      <c r="A33" s="727" t="s">
        <v>94</v>
      </c>
      <c r="B33" s="113" t="s">
        <v>113</v>
      </c>
      <c r="C33" s="363">
        <v>5000</v>
      </c>
      <c r="D33" s="390">
        <v>10</v>
      </c>
      <c r="E33" s="714" t="s">
        <v>133</v>
      </c>
    </row>
    <row r="34" spans="1:5" ht="24" x14ac:dyDescent="0.25">
      <c r="A34" s="728"/>
      <c r="B34" s="113" t="s">
        <v>122</v>
      </c>
      <c r="C34" s="363">
        <v>5000</v>
      </c>
      <c r="D34" s="390">
        <v>1</v>
      </c>
      <c r="E34" s="715"/>
    </row>
    <row r="35" spans="1:5" ht="48" x14ac:dyDescent="0.25">
      <c r="A35" s="191" t="s">
        <v>95</v>
      </c>
      <c r="B35" s="184" t="s">
        <v>123</v>
      </c>
      <c r="C35" s="370">
        <v>7000</v>
      </c>
      <c r="D35" s="390">
        <v>6</v>
      </c>
      <c r="E35" s="61" t="s">
        <v>159</v>
      </c>
    </row>
    <row r="36" spans="1:5" x14ac:dyDescent="0.25">
      <c r="A36" s="185" t="s">
        <v>10</v>
      </c>
      <c r="B36" s="184"/>
      <c r="C36" s="365">
        <v>2500</v>
      </c>
      <c r="D36" s="95"/>
      <c r="E36" s="245"/>
    </row>
    <row r="37" spans="1:5" x14ac:dyDescent="0.25">
      <c r="A37" s="313" t="s">
        <v>70</v>
      </c>
      <c r="B37" s="314"/>
      <c r="C37" s="366">
        <v>500</v>
      </c>
      <c r="D37" s="315"/>
      <c r="E37" s="246"/>
    </row>
    <row r="38" spans="1:5" x14ac:dyDescent="0.25">
      <c r="A38" s="730" t="s">
        <v>89</v>
      </c>
      <c r="B38" s="730"/>
      <c r="C38" s="371"/>
      <c r="D38" s="114">
        <f>SUM(D32:D37)</f>
        <v>18</v>
      </c>
      <c r="E38" s="246"/>
    </row>
    <row r="39" spans="1:5" x14ac:dyDescent="0.25">
      <c r="A39" s="734" t="s">
        <v>25</v>
      </c>
      <c r="B39" s="734"/>
      <c r="C39" s="362"/>
      <c r="D39" s="104"/>
      <c r="E39" s="243"/>
    </row>
    <row r="40" spans="1:5" x14ac:dyDescent="0.25">
      <c r="A40" s="71" t="s">
        <v>2</v>
      </c>
      <c r="B40" s="71" t="s">
        <v>3</v>
      </c>
      <c r="C40" s="300" t="s">
        <v>200</v>
      </c>
      <c r="D40" s="108" t="s">
        <v>52</v>
      </c>
      <c r="E40" s="244" t="s">
        <v>72</v>
      </c>
    </row>
    <row r="41" spans="1:5" ht="48" x14ac:dyDescent="0.25">
      <c r="A41" s="185" t="s">
        <v>94</v>
      </c>
      <c r="B41" s="113" t="s">
        <v>122</v>
      </c>
      <c r="C41" s="363">
        <v>9000</v>
      </c>
      <c r="D41" s="247">
        <v>8</v>
      </c>
      <c r="E41" s="107" t="s">
        <v>160</v>
      </c>
    </row>
    <row r="42" spans="1:5" ht="48" x14ac:dyDescent="0.25">
      <c r="A42" s="185" t="s">
        <v>140</v>
      </c>
      <c r="B42" s="184" t="s">
        <v>27</v>
      </c>
      <c r="C42" s="663">
        <v>11000</v>
      </c>
      <c r="D42" s="389">
        <v>2</v>
      </c>
      <c r="E42" s="342" t="s">
        <v>161</v>
      </c>
    </row>
    <row r="43" spans="1:5" x14ac:dyDescent="0.25">
      <c r="A43" s="183" t="s">
        <v>10</v>
      </c>
      <c r="B43" s="113"/>
      <c r="C43" s="365">
        <v>2500</v>
      </c>
      <c r="D43" s="316"/>
      <c r="E43" s="245"/>
    </row>
    <row r="44" spans="1:5" x14ac:dyDescent="0.25">
      <c r="A44" s="313" t="s">
        <v>70</v>
      </c>
      <c r="B44" s="314"/>
      <c r="C44" s="366">
        <v>500</v>
      </c>
      <c r="D44" s="315"/>
      <c r="E44" s="246"/>
    </row>
    <row r="45" spans="1:5" x14ac:dyDescent="0.25">
      <c r="A45" s="736" t="s">
        <v>89</v>
      </c>
      <c r="B45" s="736"/>
      <c r="C45" s="372"/>
      <c r="D45" s="317">
        <v>10</v>
      </c>
      <c r="E45" s="246"/>
    </row>
    <row r="46" spans="1:5" x14ac:dyDescent="0.25">
      <c r="A46" s="735" t="s">
        <v>28</v>
      </c>
      <c r="B46" s="735"/>
      <c r="C46" s="373"/>
      <c r="D46" s="318"/>
      <c r="E46" s="243"/>
    </row>
    <row r="47" spans="1:5" x14ac:dyDescent="0.25">
      <c r="A47" s="71" t="s">
        <v>2</v>
      </c>
      <c r="B47" s="71" t="s">
        <v>3</v>
      </c>
      <c r="C47" s="300" t="s">
        <v>200</v>
      </c>
      <c r="D47" s="108" t="s">
        <v>52</v>
      </c>
      <c r="E47" s="244" t="s">
        <v>72</v>
      </c>
    </row>
    <row r="48" spans="1:5" ht="24" x14ac:dyDescent="0.25">
      <c r="A48" s="744" t="s">
        <v>81</v>
      </c>
      <c r="B48" s="113" t="s">
        <v>122</v>
      </c>
      <c r="C48" s="725">
        <v>5500</v>
      </c>
      <c r="D48" s="113">
        <v>4</v>
      </c>
      <c r="E48" s="710" t="s">
        <v>162</v>
      </c>
    </row>
    <row r="49" spans="1:5" x14ac:dyDescent="0.25">
      <c r="A49" s="745"/>
      <c r="B49" s="113" t="s">
        <v>113</v>
      </c>
      <c r="C49" s="726"/>
      <c r="D49" s="113">
        <v>18</v>
      </c>
      <c r="E49" s="711"/>
    </row>
    <row r="50" spans="1:5" x14ac:dyDescent="0.25">
      <c r="A50" s="183" t="s">
        <v>10</v>
      </c>
      <c r="B50" s="113"/>
      <c r="C50" s="365">
        <v>2500</v>
      </c>
      <c r="D50" s="316"/>
      <c r="E50" s="245"/>
    </row>
    <row r="51" spans="1:5" x14ac:dyDescent="0.25">
      <c r="A51" s="313" t="s">
        <v>70</v>
      </c>
      <c r="B51" s="314"/>
      <c r="C51" s="366">
        <v>500</v>
      </c>
      <c r="D51" s="315"/>
      <c r="E51" s="246"/>
    </row>
    <row r="52" spans="1:5" x14ac:dyDescent="0.25">
      <c r="A52" s="737" t="s">
        <v>89</v>
      </c>
      <c r="B52" s="737"/>
      <c r="C52" s="374"/>
      <c r="D52" s="317">
        <v>22</v>
      </c>
      <c r="E52" s="246"/>
    </row>
    <row r="53" spans="1:5" x14ac:dyDescent="0.25">
      <c r="A53" s="320"/>
      <c r="B53" s="321"/>
      <c r="C53" s="375"/>
      <c r="D53" s="322"/>
      <c r="E53" s="248"/>
    </row>
    <row r="54" spans="1:5" x14ac:dyDescent="0.25">
      <c r="A54" s="734" t="s">
        <v>29</v>
      </c>
      <c r="B54" s="734"/>
      <c r="C54" s="362"/>
      <c r="D54" s="104"/>
      <c r="E54" s="243"/>
    </row>
    <row r="55" spans="1:5" x14ac:dyDescent="0.25">
      <c r="A55" s="71" t="s">
        <v>2</v>
      </c>
      <c r="B55" s="71" t="s">
        <v>3</v>
      </c>
      <c r="C55" s="300" t="s">
        <v>200</v>
      </c>
      <c r="D55" s="108" t="s">
        <v>52</v>
      </c>
      <c r="E55" s="244" t="s">
        <v>72</v>
      </c>
    </row>
    <row r="56" spans="1:5" ht="24" x14ac:dyDescent="0.25">
      <c r="A56" s="744" t="s">
        <v>81</v>
      </c>
      <c r="B56" s="59" t="s">
        <v>122</v>
      </c>
      <c r="C56" s="725">
        <v>7500</v>
      </c>
      <c r="D56" s="178">
        <v>2</v>
      </c>
      <c r="E56" s="714" t="s">
        <v>163</v>
      </c>
    </row>
    <row r="57" spans="1:5" x14ac:dyDescent="0.25">
      <c r="A57" s="748"/>
      <c r="B57" s="59" t="s">
        <v>113</v>
      </c>
      <c r="C57" s="828"/>
      <c r="D57" s="178">
        <v>21</v>
      </c>
      <c r="E57" s="715"/>
    </row>
    <row r="58" spans="1:5" ht="24" x14ac:dyDescent="0.25">
      <c r="A58" s="748"/>
      <c r="B58" s="59" t="s">
        <v>122</v>
      </c>
      <c r="C58" s="828"/>
      <c r="D58" s="179">
        <v>4</v>
      </c>
      <c r="E58" s="714" t="s">
        <v>164</v>
      </c>
    </row>
    <row r="59" spans="1:5" x14ac:dyDescent="0.25">
      <c r="A59" s="745"/>
      <c r="B59" s="59" t="s">
        <v>113</v>
      </c>
      <c r="C59" s="726"/>
      <c r="D59" s="179">
        <v>6</v>
      </c>
      <c r="E59" s="715"/>
    </row>
    <row r="60" spans="1:5" ht="108" x14ac:dyDescent="0.25">
      <c r="A60" s="658" t="s">
        <v>97</v>
      </c>
      <c r="B60" s="113" t="s">
        <v>122</v>
      </c>
      <c r="C60" s="376">
        <v>10000</v>
      </c>
      <c r="D60" s="179">
        <v>2</v>
      </c>
      <c r="E60" s="188" t="s">
        <v>165</v>
      </c>
    </row>
    <row r="61" spans="1:5" x14ac:dyDescent="0.25">
      <c r="A61" s="183" t="s">
        <v>10</v>
      </c>
      <c r="B61" s="189"/>
      <c r="C61" s="363">
        <v>2500</v>
      </c>
      <c r="D61" s="236"/>
      <c r="E61" s="249"/>
    </row>
    <row r="62" spans="1:5" x14ac:dyDescent="0.25">
      <c r="A62" s="313" t="s">
        <v>70</v>
      </c>
      <c r="B62" s="324"/>
      <c r="C62" s="366">
        <v>500</v>
      </c>
      <c r="D62" s="236"/>
      <c r="E62" s="249"/>
    </row>
    <row r="63" spans="1:5" x14ac:dyDescent="0.25">
      <c r="A63" s="704" t="s">
        <v>89</v>
      </c>
      <c r="B63" s="705"/>
      <c r="C63" s="667"/>
      <c r="D63" s="120">
        <f>SUM(D56:D62)</f>
        <v>35</v>
      </c>
      <c r="E63" s="121"/>
    </row>
    <row r="64" spans="1:5" x14ac:dyDescent="0.25">
      <c r="A64" s="733" t="s">
        <v>30</v>
      </c>
      <c r="B64" s="733"/>
      <c r="C64" s="668"/>
      <c r="D64" s="104"/>
      <c r="E64" s="243"/>
    </row>
    <row r="65" spans="1:5" x14ac:dyDescent="0.25">
      <c r="A65" s="71" t="s">
        <v>2</v>
      </c>
      <c r="B65" s="71" t="s">
        <v>3</v>
      </c>
      <c r="C65" s="300" t="s">
        <v>200</v>
      </c>
      <c r="D65" s="108" t="s">
        <v>52</v>
      </c>
      <c r="E65" s="244" t="s">
        <v>72</v>
      </c>
    </row>
    <row r="66" spans="1:5" ht="24" x14ac:dyDescent="0.25">
      <c r="A66" s="656" t="s">
        <v>216</v>
      </c>
      <c r="B66" s="656" t="s">
        <v>212</v>
      </c>
      <c r="C66" s="453">
        <v>9000</v>
      </c>
      <c r="D66" s="454">
        <v>19</v>
      </c>
      <c r="E66" s="436"/>
    </row>
    <row r="67" spans="1:5" x14ac:dyDescent="0.25">
      <c r="A67" s="746" t="s">
        <v>213</v>
      </c>
      <c r="B67" s="716" t="s">
        <v>214</v>
      </c>
      <c r="C67" s="725">
        <v>12000</v>
      </c>
      <c r="D67" s="718">
        <v>7</v>
      </c>
      <c r="E67" s="712" t="s">
        <v>166</v>
      </c>
    </row>
    <row r="68" spans="1:5" x14ac:dyDescent="0.25">
      <c r="A68" s="747"/>
      <c r="B68" s="717"/>
      <c r="C68" s="726"/>
      <c r="D68" s="719"/>
      <c r="E68" s="713"/>
    </row>
    <row r="69" spans="1:5" ht="24" x14ac:dyDescent="0.25">
      <c r="A69" s="657" t="s">
        <v>218</v>
      </c>
      <c r="B69" s="456" t="s">
        <v>211</v>
      </c>
      <c r="C69" s="664">
        <v>12000</v>
      </c>
      <c r="D69" s="662">
        <v>1</v>
      </c>
      <c r="E69" s="660"/>
    </row>
    <row r="70" spans="1:5" ht="24" x14ac:dyDescent="0.25">
      <c r="A70" s="657" t="s">
        <v>217</v>
      </c>
      <c r="B70" s="661" t="s">
        <v>122</v>
      </c>
      <c r="C70" s="376">
        <v>8500</v>
      </c>
      <c r="D70" s="459">
        <v>3</v>
      </c>
      <c r="E70" s="660"/>
    </row>
    <row r="71" spans="1:5" ht="89.25" x14ac:dyDescent="0.25">
      <c r="A71" s="438" t="s">
        <v>210</v>
      </c>
      <c r="B71" s="460" t="s">
        <v>215</v>
      </c>
      <c r="C71" s="376">
        <v>12000</v>
      </c>
      <c r="D71" s="437">
        <v>8</v>
      </c>
      <c r="E71" s="87" t="s">
        <v>167</v>
      </c>
    </row>
    <row r="72" spans="1:5" ht="89.25" x14ac:dyDescent="0.25">
      <c r="A72" s="656" t="s">
        <v>209</v>
      </c>
      <c r="B72" s="456" t="s">
        <v>211</v>
      </c>
      <c r="C72" s="376">
        <v>16000</v>
      </c>
      <c r="D72" s="459">
        <v>9</v>
      </c>
      <c r="E72" s="659" t="s">
        <v>168</v>
      </c>
    </row>
    <row r="73" spans="1:5" x14ac:dyDescent="0.25">
      <c r="A73" s="438" t="s">
        <v>10</v>
      </c>
      <c r="B73" s="186"/>
      <c r="C73" s="376">
        <v>2500</v>
      </c>
      <c r="D73" s="178"/>
      <c r="E73" s="246"/>
    </row>
    <row r="74" spans="1:5" x14ac:dyDescent="0.25">
      <c r="A74" s="437" t="s">
        <v>70</v>
      </c>
      <c r="B74" s="437"/>
      <c r="C74" s="385">
        <v>500</v>
      </c>
      <c r="D74" s="178"/>
      <c r="E74" s="246"/>
    </row>
    <row r="75" spans="1:5" x14ac:dyDescent="0.25">
      <c r="A75" s="749" t="s">
        <v>90</v>
      </c>
      <c r="B75" s="749"/>
      <c r="C75" s="439"/>
      <c r="D75" s="272">
        <v>47</v>
      </c>
      <c r="E75" s="245"/>
    </row>
    <row r="76" spans="1:5" x14ac:dyDescent="0.25">
      <c r="A76" s="163"/>
      <c r="B76" s="122"/>
      <c r="C76" s="379"/>
      <c r="D76" s="112">
        <f>SUM(D66:D75)</f>
        <v>94</v>
      </c>
      <c r="E76" s="251"/>
    </row>
    <row r="77" spans="1:5" x14ac:dyDescent="0.25">
      <c r="A77" s="192" t="s">
        <v>68</v>
      </c>
      <c r="B77" s="57"/>
      <c r="C77" s="386"/>
      <c r="D77" s="111"/>
      <c r="E77" s="243"/>
    </row>
    <row r="78" spans="1:5" x14ac:dyDescent="0.25">
      <c r="A78" s="193" t="s">
        <v>2</v>
      </c>
      <c r="B78" s="75" t="s">
        <v>3</v>
      </c>
      <c r="C78" s="300" t="s">
        <v>200</v>
      </c>
      <c r="D78" s="110" t="s">
        <v>52</v>
      </c>
      <c r="E78" s="254" t="s">
        <v>72</v>
      </c>
    </row>
    <row r="79" spans="1:5" ht="48" x14ac:dyDescent="0.25">
      <c r="A79" s="658" t="s">
        <v>101</v>
      </c>
      <c r="B79" s="332" t="s">
        <v>122</v>
      </c>
      <c r="C79" s="669">
        <v>9000</v>
      </c>
      <c r="D79" s="127">
        <v>15</v>
      </c>
      <c r="E79" s="127" t="s">
        <v>171</v>
      </c>
    </row>
    <row r="80" spans="1:5" ht="24" x14ac:dyDescent="0.25">
      <c r="A80" s="741" t="s">
        <v>103</v>
      </c>
      <c r="B80" s="332" t="s">
        <v>122</v>
      </c>
      <c r="C80" s="829">
        <v>10000</v>
      </c>
      <c r="D80" s="127">
        <v>8</v>
      </c>
      <c r="E80" s="710" t="s">
        <v>172</v>
      </c>
    </row>
    <row r="81" spans="1:5" x14ac:dyDescent="0.25">
      <c r="A81" s="742"/>
      <c r="B81" s="113" t="s">
        <v>113</v>
      </c>
      <c r="C81" s="830"/>
      <c r="D81" s="127">
        <v>3</v>
      </c>
      <c r="E81" s="711"/>
    </row>
    <row r="82" spans="1:5" x14ac:dyDescent="0.25">
      <c r="A82" s="183" t="s">
        <v>10</v>
      </c>
      <c r="B82" s="127"/>
      <c r="C82" s="376">
        <v>2500</v>
      </c>
      <c r="D82" s="178"/>
      <c r="E82" s="255"/>
    </row>
    <row r="83" spans="1:5" x14ac:dyDescent="0.25">
      <c r="A83" s="313" t="s">
        <v>70</v>
      </c>
      <c r="B83" s="314"/>
      <c r="C83" s="366">
        <v>500</v>
      </c>
      <c r="D83" s="315"/>
      <c r="E83" s="246"/>
    </row>
    <row r="84" spans="1:5" x14ac:dyDescent="0.25">
      <c r="A84" s="704" t="s">
        <v>90</v>
      </c>
      <c r="B84" s="705"/>
      <c r="C84" s="377"/>
      <c r="D84" s="123">
        <v>26</v>
      </c>
      <c r="E84" s="124"/>
    </row>
    <row r="85" spans="1:5" x14ac:dyDescent="0.25">
      <c r="A85" s="79"/>
      <c r="B85" s="80"/>
      <c r="C85" s="384"/>
      <c r="D85" s="102"/>
      <c r="E85" s="248"/>
    </row>
    <row r="86" spans="1:5" x14ac:dyDescent="0.25">
      <c r="A86" s="192" t="s">
        <v>69</v>
      </c>
      <c r="B86" s="57"/>
      <c r="C86" s="386"/>
      <c r="D86" s="111"/>
      <c r="E86" s="243"/>
    </row>
    <row r="87" spans="1:5" x14ac:dyDescent="0.25">
      <c r="A87" s="193" t="s">
        <v>2</v>
      </c>
      <c r="B87" s="76" t="s">
        <v>3</v>
      </c>
      <c r="C87" s="300" t="s">
        <v>200</v>
      </c>
      <c r="D87" s="110" t="s">
        <v>52</v>
      </c>
      <c r="E87" s="254" t="s">
        <v>72</v>
      </c>
    </row>
    <row r="88" spans="1:5" ht="84" x14ac:dyDescent="0.25">
      <c r="A88" s="658" t="s">
        <v>104</v>
      </c>
      <c r="B88" s="198" t="s">
        <v>139</v>
      </c>
      <c r="C88" s="385">
        <v>16000</v>
      </c>
      <c r="D88" s="127">
        <v>10</v>
      </c>
      <c r="E88" s="127" t="s">
        <v>173</v>
      </c>
    </row>
    <row r="89" spans="1:5" ht="48" x14ac:dyDescent="0.25">
      <c r="A89" s="658" t="s">
        <v>101</v>
      </c>
      <c r="B89" s="113" t="s">
        <v>113</v>
      </c>
      <c r="C89" s="366">
        <v>8000</v>
      </c>
      <c r="D89" s="127">
        <v>6</v>
      </c>
      <c r="E89" s="127" t="s">
        <v>174</v>
      </c>
    </row>
    <row r="90" spans="1:5" ht="24" x14ac:dyDescent="0.25">
      <c r="A90" s="658" t="s">
        <v>235</v>
      </c>
      <c r="B90" s="113" t="s">
        <v>113</v>
      </c>
      <c r="C90" s="381">
        <v>6800</v>
      </c>
      <c r="D90" s="189">
        <v>6</v>
      </c>
      <c r="E90" s="127"/>
    </row>
    <row r="91" spans="1:5" x14ac:dyDescent="0.25">
      <c r="A91" s="183" t="s">
        <v>10</v>
      </c>
      <c r="B91" s="327"/>
      <c r="C91" s="363">
        <v>2500</v>
      </c>
      <c r="D91" s="326"/>
      <c r="E91" s="77"/>
    </row>
    <row r="92" spans="1:5" x14ac:dyDescent="0.25">
      <c r="A92" s="314" t="s">
        <v>70</v>
      </c>
      <c r="B92" s="327"/>
      <c r="C92" s="366">
        <v>500</v>
      </c>
      <c r="D92" s="315"/>
      <c r="E92" s="77"/>
    </row>
    <row r="93" spans="1:5" x14ac:dyDescent="0.25">
      <c r="A93" s="704" t="s">
        <v>90</v>
      </c>
      <c r="B93" s="705"/>
      <c r="C93" s="377"/>
      <c r="D93" s="123">
        <v>16</v>
      </c>
      <c r="E93" s="124"/>
    </row>
    <row r="94" spans="1:5" x14ac:dyDescent="0.25">
      <c r="A94" s="196"/>
      <c r="B94" s="57"/>
      <c r="C94" s="386"/>
      <c r="D94" s="91"/>
      <c r="E94" s="243"/>
    </row>
    <row r="95" spans="1:5" x14ac:dyDescent="0.25">
      <c r="A95" s="256"/>
      <c r="B95" s="293"/>
      <c r="C95" s="387"/>
      <c r="D95" s="259"/>
      <c r="E95" s="243"/>
    </row>
    <row r="96" spans="1:5" x14ac:dyDescent="0.25">
      <c r="A96" s="197"/>
      <c r="B96" s="292"/>
      <c r="C96" s="388"/>
      <c r="D96" s="106"/>
      <c r="E96" s="70"/>
    </row>
    <row r="97" spans="1:5" x14ac:dyDescent="0.25">
      <c r="A97" s="192" t="s">
        <v>247</v>
      </c>
      <c r="B97" s="57"/>
      <c r="C97" s="386"/>
      <c r="D97" s="111"/>
      <c r="E97" s="243"/>
    </row>
    <row r="98" spans="1:5" x14ac:dyDescent="0.25">
      <c r="A98" s="193" t="s">
        <v>2</v>
      </c>
      <c r="B98" s="76" t="s">
        <v>3</v>
      </c>
      <c r="C98" s="300" t="s">
        <v>200</v>
      </c>
      <c r="D98" s="110" t="s">
        <v>52</v>
      </c>
      <c r="E98" s="254" t="s">
        <v>72</v>
      </c>
    </row>
    <row r="99" spans="1:5" ht="84" x14ac:dyDescent="0.25">
      <c r="A99" s="658" t="s">
        <v>248</v>
      </c>
      <c r="B99" s="198" t="s">
        <v>139</v>
      </c>
      <c r="C99" s="385">
        <v>16000</v>
      </c>
      <c r="D99" s="127">
        <v>1</v>
      </c>
      <c r="E99" s="127" t="s">
        <v>251</v>
      </c>
    </row>
    <row r="100" spans="1:5" ht="96" x14ac:dyDescent="0.25">
      <c r="A100" s="658" t="s">
        <v>249</v>
      </c>
      <c r="B100" s="198" t="s">
        <v>139</v>
      </c>
      <c r="C100" s="385">
        <v>16000</v>
      </c>
      <c r="D100" s="127">
        <v>1</v>
      </c>
      <c r="E100" s="127" t="s">
        <v>259</v>
      </c>
    </row>
    <row r="101" spans="1:5" ht="96" x14ac:dyDescent="0.25">
      <c r="A101" s="658" t="s">
        <v>250</v>
      </c>
      <c r="B101" s="198" t="s">
        <v>253</v>
      </c>
      <c r="C101" s="385">
        <v>11200</v>
      </c>
      <c r="D101" s="127">
        <v>1</v>
      </c>
      <c r="E101" s="127" t="s">
        <v>260</v>
      </c>
    </row>
    <row r="102" spans="1:5" ht="84" x14ac:dyDescent="0.25">
      <c r="A102" s="658" t="s">
        <v>252</v>
      </c>
      <c r="B102" s="113" t="s">
        <v>254</v>
      </c>
      <c r="C102" s="385">
        <v>7700</v>
      </c>
      <c r="D102" s="127">
        <v>1</v>
      </c>
      <c r="E102" s="127" t="s">
        <v>255</v>
      </c>
    </row>
    <row r="103" spans="1:5" ht="84" x14ac:dyDescent="0.25">
      <c r="A103" s="658" t="s">
        <v>256</v>
      </c>
      <c r="B103" s="113" t="s">
        <v>113</v>
      </c>
      <c r="C103" s="366">
        <v>5600</v>
      </c>
      <c r="D103" s="127">
        <v>1</v>
      </c>
      <c r="E103" s="127" t="s">
        <v>257</v>
      </c>
    </row>
    <row r="104" spans="1:5" ht="84" x14ac:dyDescent="0.25">
      <c r="A104" s="658" t="s">
        <v>258</v>
      </c>
      <c r="B104" s="113" t="s">
        <v>113</v>
      </c>
      <c r="C104" s="381">
        <v>5600</v>
      </c>
      <c r="D104" s="189">
        <v>1</v>
      </c>
      <c r="E104" s="127" t="s">
        <v>261</v>
      </c>
    </row>
    <row r="105" spans="1:5" x14ac:dyDescent="0.25">
      <c r="A105" s="183" t="s">
        <v>10</v>
      </c>
      <c r="B105" s="327"/>
      <c r="C105" s="363">
        <v>2500</v>
      </c>
      <c r="D105" s="326"/>
      <c r="E105" s="77"/>
    </row>
    <row r="106" spans="1:5" x14ac:dyDescent="0.25">
      <c r="A106" s="314" t="s">
        <v>70</v>
      </c>
      <c r="B106" s="327"/>
      <c r="C106" s="366">
        <v>500</v>
      </c>
      <c r="D106" s="315"/>
      <c r="E106" s="77"/>
    </row>
    <row r="107" spans="1:5" x14ac:dyDescent="0.25">
      <c r="A107" s="704" t="s">
        <v>90</v>
      </c>
      <c r="B107" s="705"/>
      <c r="C107" s="377"/>
      <c r="D107" s="123">
        <v>6</v>
      </c>
      <c r="E107" s="124"/>
    </row>
    <row r="108" spans="1:5" x14ac:dyDescent="0.25">
      <c r="A108" s="197"/>
      <c r="B108" s="292"/>
      <c r="C108" s="388"/>
      <c r="D108" s="106"/>
      <c r="E108" s="70"/>
    </row>
    <row r="109" spans="1:5" x14ac:dyDescent="0.25">
      <c r="A109" s="197"/>
      <c r="B109" s="292"/>
      <c r="C109" s="388"/>
      <c r="D109" s="106"/>
      <c r="E109" s="70"/>
    </row>
    <row r="110" spans="1:5" x14ac:dyDescent="0.25">
      <c r="A110" s="197"/>
      <c r="B110" s="292"/>
      <c r="C110" s="388"/>
      <c r="D110" s="106"/>
      <c r="E110" s="70"/>
    </row>
    <row r="111" spans="1:5" x14ac:dyDescent="0.25">
      <c r="A111" s="197"/>
      <c r="B111" s="292"/>
      <c r="C111" s="388"/>
      <c r="D111" s="106"/>
      <c r="E111" s="70"/>
    </row>
    <row r="112" spans="1:5" x14ac:dyDescent="0.25">
      <c r="A112" s="197"/>
      <c r="B112" s="292"/>
      <c r="C112" s="388"/>
      <c r="D112" s="106"/>
      <c r="E112" s="70"/>
    </row>
    <row r="113" spans="1:5" x14ac:dyDescent="0.25">
      <c r="A113" s="197"/>
      <c r="B113" s="292"/>
      <c r="C113" s="388"/>
      <c r="D113" s="106"/>
      <c r="E113" s="70"/>
    </row>
    <row r="114" spans="1:5" x14ac:dyDescent="0.25">
      <c r="A114" s="197"/>
      <c r="B114" s="292"/>
      <c r="C114" s="388"/>
      <c r="D114" s="106"/>
      <c r="E114" s="70"/>
    </row>
    <row r="115" spans="1:5" x14ac:dyDescent="0.25">
      <c r="A115" s="197"/>
      <c r="B115" s="292"/>
      <c r="C115" s="388"/>
      <c r="D115" s="106"/>
      <c r="E115" s="70"/>
    </row>
    <row r="116" spans="1:5" x14ac:dyDescent="0.25">
      <c r="A116" s="197"/>
      <c r="B116" s="292"/>
      <c r="C116" s="388"/>
      <c r="D116" s="106"/>
      <c r="E116" s="70"/>
    </row>
    <row r="117" spans="1:5" x14ac:dyDescent="0.25">
      <c r="A117" s="197"/>
      <c r="B117" s="292"/>
      <c r="C117" s="388"/>
      <c r="D117" s="106"/>
      <c r="E117" s="70"/>
    </row>
    <row r="118" spans="1:5" x14ac:dyDescent="0.25">
      <c r="A118" s="197"/>
      <c r="B118" s="292"/>
      <c r="C118" s="388"/>
      <c r="D118" s="106"/>
      <c r="E118" s="70"/>
    </row>
    <row r="119" spans="1:5" x14ac:dyDescent="0.25">
      <c r="A119" s="197"/>
      <c r="B119" s="292"/>
      <c r="C119" s="388"/>
      <c r="D119" s="106"/>
      <c r="E119" s="70"/>
    </row>
    <row r="120" spans="1:5" x14ac:dyDescent="0.25">
      <c r="A120" s="197"/>
      <c r="B120" s="292"/>
      <c r="C120" s="388"/>
      <c r="D120" s="106"/>
      <c r="E120" s="70"/>
    </row>
    <row r="121" spans="1:5" x14ac:dyDescent="0.25">
      <c r="A121" s="197"/>
      <c r="B121" s="292"/>
      <c r="C121" s="388"/>
      <c r="D121" s="106"/>
      <c r="E121" s="70"/>
    </row>
    <row r="122" spans="1:5" x14ac:dyDescent="0.25">
      <c r="A122" s="197"/>
      <c r="B122" s="292"/>
      <c r="C122" s="388"/>
      <c r="D122" s="106"/>
      <c r="E122" s="70"/>
    </row>
    <row r="123" spans="1:5" x14ac:dyDescent="0.25">
      <c r="A123" s="197"/>
      <c r="B123" s="292"/>
      <c r="C123" s="388"/>
      <c r="D123" s="106"/>
      <c r="E123" s="70"/>
    </row>
    <row r="124" spans="1:5" x14ac:dyDescent="0.25">
      <c r="A124" s="197"/>
      <c r="B124" s="292"/>
      <c r="C124" s="388"/>
      <c r="D124" s="106"/>
      <c r="E124" s="70"/>
    </row>
    <row r="125" spans="1:5" x14ac:dyDescent="0.25">
      <c r="A125" s="197"/>
      <c r="B125" s="292"/>
      <c r="C125" s="388"/>
      <c r="D125" s="106"/>
      <c r="E125" s="70"/>
    </row>
    <row r="126" spans="1:5" x14ac:dyDescent="0.25">
      <c r="A126" s="197"/>
      <c r="B126" s="292"/>
      <c r="C126" s="388"/>
      <c r="D126" s="106"/>
      <c r="E126" s="70"/>
    </row>
    <row r="127" spans="1:5" x14ac:dyDescent="0.25">
      <c r="A127" s="197"/>
      <c r="B127" s="292"/>
      <c r="C127" s="388"/>
      <c r="D127" s="106"/>
      <c r="E127" s="70"/>
    </row>
    <row r="128" spans="1:5" x14ac:dyDescent="0.25">
      <c r="A128" s="197"/>
      <c r="B128" s="292"/>
      <c r="C128" s="388"/>
      <c r="D128" s="106"/>
      <c r="E128" s="70"/>
    </row>
    <row r="129" spans="1:5" x14ac:dyDescent="0.25">
      <c r="A129" s="197"/>
      <c r="B129" s="292"/>
      <c r="C129" s="388"/>
      <c r="D129" s="106"/>
      <c r="E129" s="70"/>
    </row>
    <row r="130" spans="1:5" x14ac:dyDescent="0.25">
      <c r="A130" s="197"/>
      <c r="B130" s="292"/>
      <c r="C130" s="388"/>
      <c r="D130" s="106"/>
      <c r="E130" s="70"/>
    </row>
    <row r="131" spans="1:5" x14ac:dyDescent="0.25">
      <c r="A131" s="197"/>
      <c r="B131" s="292"/>
      <c r="C131" s="388"/>
      <c r="D131" s="106"/>
      <c r="E131" s="70"/>
    </row>
    <row r="132" spans="1:5" x14ac:dyDescent="0.25">
      <c r="A132" s="197"/>
      <c r="B132" s="292"/>
      <c r="C132" s="388"/>
      <c r="D132" s="106"/>
      <c r="E132" s="70"/>
    </row>
    <row r="133" spans="1:5" x14ac:dyDescent="0.25">
      <c r="A133" s="197"/>
      <c r="B133" s="292"/>
      <c r="C133" s="388"/>
      <c r="D133" s="106"/>
      <c r="E133" s="70"/>
    </row>
    <row r="134" spans="1:5" x14ac:dyDescent="0.25">
      <c r="A134" s="197"/>
      <c r="B134" s="292"/>
      <c r="C134" s="388"/>
      <c r="D134" s="106"/>
      <c r="E134" s="70"/>
    </row>
    <row r="135" spans="1:5" x14ac:dyDescent="0.25">
      <c r="A135" s="197"/>
      <c r="B135" s="292"/>
      <c r="C135" s="388"/>
      <c r="D135" s="106"/>
      <c r="E135" s="70"/>
    </row>
    <row r="136" spans="1:5" x14ac:dyDescent="0.25">
      <c r="A136" s="197"/>
      <c r="B136" s="292"/>
      <c r="C136" s="388"/>
      <c r="D136" s="106"/>
      <c r="E136" s="70"/>
    </row>
    <row r="137" spans="1:5" x14ac:dyDescent="0.25">
      <c r="A137" s="197"/>
      <c r="B137" s="292"/>
      <c r="C137" s="388"/>
      <c r="D137" s="106"/>
      <c r="E137" s="70"/>
    </row>
    <row r="138" spans="1:5" x14ac:dyDescent="0.25">
      <c r="A138" s="197"/>
      <c r="B138" s="292"/>
      <c r="C138" s="388"/>
      <c r="D138" s="106"/>
      <c r="E138" s="70"/>
    </row>
    <row r="139" spans="1:5" x14ac:dyDescent="0.25">
      <c r="A139" s="197"/>
      <c r="B139" s="292"/>
      <c r="C139" s="388"/>
      <c r="D139" s="106"/>
      <c r="E139" s="70"/>
    </row>
    <row r="140" spans="1:5" x14ac:dyDescent="0.25">
      <c r="A140" s="197"/>
      <c r="B140" s="292"/>
      <c r="C140" s="388"/>
      <c r="D140" s="106"/>
      <c r="E140" s="70"/>
    </row>
    <row r="141" spans="1:5" x14ac:dyDescent="0.25">
      <c r="A141" s="197"/>
      <c r="B141" s="292"/>
      <c r="C141" s="388"/>
      <c r="D141" s="106"/>
      <c r="E141" s="70"/>
    </row>
    <row r="142" spans="1:5" x14ac:dyDescent="0.25">
      <c r="A142" s="197"/>
      <c r="B142" s="292"/>
      <c r="C142" s="388"/>
      <c r="D142" s="106"/>
      <c r="E142" s="70"/>
    </row>
    <row r="143" spans="1:5" x14ac:dyDescent="0.25">
      <c r="A143" s="197"/>
      <c r="B143" s="292"/>
      <c r="C143" s="388"/>
      <c r="D143" s="106"/>
      <c r="E143" s="70"/>
    </row>
    <row r="144" spans="1:5" x14ac:dyDescent="0.25">
      <c r="A144" s="197"/>
      <c r="B144" s="292"/>
      <c r="C144" s="388"/>
      <c r="D144" s="106"/>
      <c r="E144" s="70"/>
    </row>
    <row r="145" spans="1:5" x14ac:dyDescent="0.25">
      <c r="A145" s="197"/>
      <c r="B145" s="292"/>
      <c r="C145" s="388"/>
      <c r="D145" s="106"/>
      <c r="E145" s="70"/>
    </row>
    <row r="146" spans="1:5" x14ac:dyDescent="0.25">
      <c r="A146" s="197"/>
      <c r="B146" s="292"/>
      <c r="C146" s="388"/>
      <c r="D146" s="106"/>
      <c r="E146" s="70"/>
    </row>
    <row r="147" spans="1:5" x14ac:dyDescent="0.25">
      <c r="A147" s="197"/>
      <c r="B147" s="292"/>
      <c r="C147" s="388"/>
      <c r="D147" s="106"/>
      <c r="E147" s="70"/>
    </row>
    <row r="148" spans="1:5" x14ac:dyDescent="0.25">
      <c r="A148" s="197"/>
      <c r="B148" s="292"/>
      <c r="C148" s="388"/>
      <c r="D148" s="106"/>
      <c r="E148" s="70"/>
    </row>
    <row r="149" spans="1:5" x14ac:dyDescent="0.25">
      <c r="A149" s="197"/>
      <c r="B149" s="292"/>
      <c r="C149" s="388"/>
      <c r="D149" s="106"/>
      <c r="E149" s="70"/>
    </row>
    <row r="150" spans="1:5" x14ac:dyDescent="0.25">
      <c r="A150" s="197"/>
      <c r="B150" s="292"/>
      <c r="C150" s="388"/>
      <c r="D150" s="106"/>
      <c r="E150" s="70"/>
    </row>
    <row r="151" spans="1:5" x14ac:dyDescent="0.25">
      <c r="A151" s="197"/>
      <c r="B151" s="292"/>
      <c r="C151" s="388"/>
      <c r="D151" s="106"/>
      <c r="E151" s="70"/>
    </row>
    <row r="152" spans="1:5" x14ac:dyDescent="0.25">
      <c r="A152" s="197"/>
      <c r="B152" s="292"/>
      <c r="C152" s="388"/>
      <c r="D152" s="106"/>
      <c r="E152" s="70"/>
    </row>
    <row r="153" spans="1:5" x14ac:dyDescent="0.25">
      <c r="A153" s="197"/>
      <c r="B153" s="292"/>
      <c r="C153" s="388"/>
      <c r="D153" s="106"/>
      <c r="E153" s="70"/>
    </row>
    <row r="154" spans="1:5" x14ac:dyDescent="0.25">
      <c r="A154" s="197"/>
      <c r="B154" s="292"/>
      <c r="C154" s="388"/>
      <c r="D154" s="106"/>
      <c r="E154" s="70"/>
    </row>
    <row r="155" spans="1:5" x14ac:dyDescent="0.25">
      <c r="A155" s="197"/>
      <c r="B155" s="292"/>
      <c r="C155" s="388"/>
      <c r="D155" s="106"/>
      <c r="E155" s="70"/>
    </row>
    <row r="156" spans="1:5" x14ac:dyDescent="0.25">
      <c r="A156" s="197"/>
      <c r="B156" s="292"/>
      <c r="C156" s="388"/>
      <c r="D156" s="106"/>
      <c r="E156" s="70"/>
    </row>
    <row r="157" spans="1:5" x14ac:dyDescent="0.25">
      <c r="A157" s="197"/>
      <c r="B157" s="292"/>
      <c r="C157" s="388"/>
      <c r="D157" s="106"/>
      <c r="E157" s="70"/>
    </row>
    <row r="158" spans="1:5" x14ac:dyDescent="0.25">
      <c r="A158" s="197"/>
      <c r="B158" s="292"/>
      <c r="C158" s="388"/>
      <c r="D158" s="106"/>
      <c r="E158" s="70"/>
    </row>
    <row r="159" spans="1:5" x14ac:dyDescent="0.25">
      <c r="A159" s="197"/>
      <c r="B159" s="292"/>
      <c r="C159" s="388"/>
      <c r="D159" s="106"/>
      <c r="E159" s="70"/>
    </row>
    <row r="160" spans="1:5" x14ac:dyDescent="0.25">
      <c r="A160" s="197"/>
      <c r="B160" s="292"/>
      <c r="C160" s="388"/>
      <c r="D160" s="106"/>
      <c r="E160" s="70"/>
    </row>
    <row r="161" spans="1:5" x14ac:dyDescent="0.25">
      <c r="A161" s="197"/>
      <c r="B161" s="292"/>
      <c r="C161" s="388"/>
      <c r="D161" s="106"/>
      <c r="E161" s="70"/>
    </row>
    <row r="162" spans="1:5" x14ac:dyDescent="0.25">
      <c r="A162" s="197"/>
      <c r="B162" s="292"/>
      <c r="C162" s="388"/>
      <c r="D162" s="106"/>
      <c r="E162" s="70"/>
    </row>
    <row r="163" spans="1:5" x14ac:dyDescent="0.25">
      <c r="A163" s="197"/>
      <c r="B163" s="292"/>
      <c r="C163" s="388"/>
      <c r="D163" s="106"/>
      <c r="E163" s="70"/>
    </row>
    <row r="164" spans="1:5" x14ac:dyDescent="0.25">
      <c r="A164" s="197"/>
      <c r="B164" s="292"/>
      <c r="C164" s="388"/>
      <c r="D164" s="106"/>
      <c r="E164" s="70"/>
    </row>
    <row r="165" spans="1:5" x14ac:dyDescent="0.25">
      <c r="A165" s="197"/>
      <c r="B165" s="292"/>
      <c r="C165" s="388"/>
      <c r="D165" s="106"/>
      <c r="E165" s="70"/>
    </row>
    <row r="166" spans="1:5" x14ac:dyDescent="0.25">
      <c r="A166" s="197"/>
      <c r="B166" s="292"/>
      <c r="C166" s="388"/>
      <c r="D166" s="106"/>
      <c r="E166" s="70"/>
    </row>
    <row r="167" spans="1:5" x14ac:dyDescent="0.25">
      <c r="A167" s="197"/>
      <c r="B167" s="292"/>
      <c r="C167" s="388"/>
      <c r="D167" s="106"/>
      <c r="E167" s="70"/>
    </row>
    <row r="168" spans="1:5" x14ac:dyDescent="0.25">
      <c r="A168" s="197"/>
      <c r="B168" s="292"/>
      <c r="C168" s="388"/>
      <c r="D168" s="106"/>
      <c r="E168" s="70"/>
    </row>
    <row r="169" spans="1:5" x14ac:dyDescent="0.25">
      <c r="A169" s="197"/>
      <c r="B169" s="292"/>
      <c r="C169" s="388"/>
      <c r="D169" s="106"/>
      <c r="E169" s="70"/>
    </row>
    <row r="170" spans="1:5" x14ac:dyDescent="0.25">
      <c r="A170" s="197"/>
      <c r="B170" s="292"/>
      <c r="C170" s="388"/>
      <c r="D170" s="106"/>
      <c r="E170" s="70"/>
    </row>
    <row r="171" spans="1:5" x14ac:dyDescent="0.25">
      <c r="A171" s="197"/>
      <c r="B171" s="292"/>
      <c r="C171" s="388"/>
      <c r="D171" s="106"/>
      <c r="E171" s="70"/>
    </row>
    <row r="172" spans="1:5" x14ac:dyDescent="0.25">
      <c r="A172" s="197"/>
      <c r="B172" s="292"/>
      <c r="C172" s="388"/>
      <c r="D172" s="106"/>
      <c r="E172" s="70"/>
    </row>
    <row r="173" spans="1:5" x14ac:dyDescent="0.25">
      <c r="A173" s="197"/>
      <c r="B173" s="292"/>
      <c r="C173" s="388"/>
      <c r="D173" s="106"/>
      <c r="E173" s="70"/>
    </row>
    <row r="174" spans="1:5" x14ac:dyDescent="0.25">
      <c r="A174" s="197"/>
      <c r="B174" s="292"/>
      <c r="C174" s="388"/>
      <c r="D174" s="106"/>
      <c r="E174" s="70"/>
    </row>
    <row r="175" spans="1:5" x14ac:dyDescent="0.25">
      <c r="A175" s="197"/>
      <c r="B175" s="292"/>
      <c r="C175" s="388"/>
      <c r="D175" s="106"/>
      <c r="E175" s="70"/>
    </row>
    <row r="176" spans="1:5" x14ac:dyDescent="0.25">
      <c r="A176" s="197"/>
      <c r="B176" s="292"/>
      <c r="C176" s="388"/>
      <c r="D176" s="106"/>
      <c r="E176" s="70"/>
    </row>
    <row r="177" spans="1:5" x14ac:dyDescent="0.25">
      <c r="A177" s="197"/>
      <c r="B177" s="292"/>
      <c r="C177" s="388"/>
      <c r="D177" s="106"/>
      <c r="E177" s="70"/>
    </row>
    <row r="178" spans="1:5" x14ac:dyDescent="0.25">
      <c r="A178" s="197"/>
      <c r="B178" s="292"/>
      <c r="C178" s="388"/>
      <c r="D178" s="106"/>
      <c r="E178" s="70"/>
    </row>
    <row r="179" spans="1:5" x14ac:dyDescent="0.25">
      <c r="A179" s="197"/>
      <c r="B179" s="292"/>
      <c r="C179" s="388"/>
      <c r="D179" s="106"/>
      <c r="E179" s="70"/>
    </row>
    <row r="180" spans="1:5" x14ac:dyDescent="0.25">
      <c r="A180" s="197"/>
      <c r="B180" s="292"/>
      <c r="C180" s="388"/>
      <c r="D180" s="106"/>
      <c r="E180" s="70"/>
    </row>
    <row r="181" spans="1:5" x14ac:dyDescent="0.25">
      <c r="A181" s="197"/>
      <c r="B181" s="292"/>
      <c r="C181" s="388"/>
      <c r="D181" s="106"/>
      <c r="E181" s="70"/>
    </row>
    <row r="182" spans="1:5" x14ac:dyDescent="0.25">
      <c r="A182" s="197"/>
      <c r="B182" s="292"/>
      <c r="C182" s="388"/>
      <c r="D182" s="106"/>
      <c r="E182" s="70"/>
    </row>
    <row r="183" spans="1:5" x14ac:dyDescent="0.25">
      <c r="A183" s="197"/>
      <c r="B183" s="292"/>
      <c r="C183" s="388"/>
      <c r="D183" s="106"/>
      <c r="E183" s="70"/>
    </row>
  </sheetData>
  <mergeCells count="40">
    <mergeCell ref="A84:B84"/>
    <mergeCell ref="A93:B93"/>
    <mergeCell ref="A107:B107"/>
    <mergeCell ref="E67:E68"/>
    <mergeCell ref="A75:B75"/>
    <mergeCell ref="A80:A81"/>
    <mergeCell ref="C80:C81"/>
    <mergeCell ref="E80:E81"/>
    <mergeCell ref="D67:D68"/>
    <mergeCell ref="A63:B63"/>
    <mergeCell ref="A64:B64"/>
    <mergeCell ref="A67:A68"/>
    <mergeCell ref="B67:B68"/>
    <mergeCell ref="C67:C68"/>
    <mergeCell ref="E48:E49"/>
    <mergeCell ref="A52:B52"/>
    <mergeCell ref="A54:B54"/>
    <mergeCell ref="A56:A59"/>
    <mergeCell ref="C56:C59"/>
    <mergeCell ref="E56:E57"/>
    <mergeCell ref="E58:E59"/>
    <mergeCell ref="C48:C49"/>
    <mergeCell ref="A38:B38"/>
    <mergeCell ref="A39:B39"/>
    <mergeCell ref="A45:B45"/>
    <mergeCell ref="A46:B46"/>
    <mergeCell ref="A48:A49"/>
    <mergeCell ref="A33:A34"/>
    <mergeCell ref="E33:E34"/>
    <mergeCell ref="A1:B1"/>
    <mergeCell ref="A4:B4"/>
    <mergeCell ref="A5:B5"/>
    <mergeCell ref="A10:B10"/>
    <mergeCell ref="A11:B11"/>
    <mergeCell ref="A15:A16"/>
    <mergeCell ref="E15:E16"/>
    <mergeCell ref="A22:B22"/>
    <mergeCell ref="A23:B23"/>
    <mergeCell ref="A29:B29"/>
    <mergeCell ref="A30:B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00"/>
  <sheetViews>
    <sheetView workbookViewId="0">
      <selection activeCell="F79" sqref="F1:F1048576"/>
    </sheetView>
  </sheetViews>
  <sheetFormatPr defaultRowHeight="15" x14ac:dyDescent="0.25"/>
  <cols>
    <col min="1" max="1" width="24.5703125" customWidth="1"/>
    <col min="2" max="2" width="18.7109375" customWidth="1"/>
    <col min="3" max="3" width="26.85546875" customWidth="1"/>
    <col min="4" max="4" width="18.7109375" style="638" customWidth="1"/>
    <col min="6" max="6" width="22.5703125" customWidth="1"/>
    <col min="7" max="7" width="19" customWidth="1"/>
    <col min="8" max="8" width="20.5703125" customWidth="1"/>
    <col min="9" max="9" width="15.5703125" customWidth="1"/>
    <col min="10" max="10" width="16.85546875" customWidth="1"/>
  </cols>
  <sheetData>
    <row r="1" spans="1:4" s="292" customFormat="1" x14ac:dyDescent="0.25">
      <c r="A1" s="850" t="s">
        <v>243</v>
      </c>
      <c r="B1" s="395" t="s">
        <v>201</v>
      </c>
      <c r="C1" s="396" t="s">
        <v>0</v>
      </c>
      <c r="D1" s="638"/>
    </row>
    <row r="2" spans="1:4" s="292" customFormat="1" x14ac:dyDescent="0.25">
      <c r="A2" s="851"/>
      <c r="B2" s="397">
        <v>43830</v>
      </c>
      <c r="C2" s="397">
        <v>43836</v>
      </c>
      <c r="D2" s="638"/>
    </row>
    <row r="3" spans="1:4" s="292" customFormat="1" x14ac:dyDescent="0.25">
      <c r="A3" s="765" t="s">
        <v>1</v>
      </c>
      <c r="B3" s="766"/>
      <c r="C3" s="766"/>
      <c r="D3" s="638"/>
    </row>
    <row r="4" spans="1:4" s="292" customFormat="1" x14ac:dyDescent="0.25">
      <c r="A4" s="71" t="s">
        <v>2</v>
      </c>
      <c r="B4" s="398" t="s">
        <v>52</v>
      </c>
      <c r="C4" s="71" t="s">
        <v>202</v>
      </c>
      <c r="D4" s="639" t="s">
        <v>245</v>
      </c>
    </row>
    <row r="5" spans="1:4" s="292" customFormat="1" ht="15" customHeight="1" x14ac:dyDescent="0.25">
      <c r="A5" s="852" t="s">
        <v>81</v>
      </c>
      <c r="B5" s="637">
        <v>5</v>
      </c>
      <c r="C5" s="295" t="s">
        <v>244</v>
      </c>
      <c r="D5" s="640">
        <v>14400</v>
      </c>
    </row>
    <row r="6" spans="1:4" s="292" customFormat="1" ht="15.75" x14ac:dyDescent="0.25">
      <c r="A6" s="853"/>
      <c r="B6" s="399">
        <v>5</v>
      </c>
      <c r="C6" s="400" t="s">
        <v>204</v>
      </c>
      <c r="D6" s="641">
        <v>7200</v>
      </c>
    </row>
    <row r="7" spans="1:4" s="292" customFormat="1" x14ac:dyDescent="0.25">
      <c r="A7" s="627" t="s">
        <v>8</v>
      </c>
      <c r="B7" s="401"/>
      <c r="C7" s="294"/>
      <c r="D7" s="638"/>
    </row>
    <row r="8" spans="1:4" s="292" customFormat="1" x14ac:dyDescent="0.25">
      <c r="A8" s="71" t="s">
        <v>2</v>
      </c>
      <c r="B8" s="398" t="s">
        <v>52</v>
      </c>
      <c r="C8" s="71" t="s">
        <v>202</v>
      </c>
      <c r="D8" s="639" t="s">
        <v>203</v>
      </c>
    </row>
    <row r="9" spans="1:4" s="292" customFormat="1" ht="15" customHeight="1" x14ac:dyDescent="0.25">
      <c r="A9" s="848" t="s">
        <v>81</v>
      </c>
      <c r="B9" s="402">
        <v>8</v>
      </c>
      <c r="C9" s="295" t="s">
        <v>205</v>
      </c>
      <c r="D9" s="640">
        <v>14400</v>
      </c>
    </row>
    <row r="10" spans="1:4" ht="15.75" x14ac:dyDescent="0.25">
      <c r="A10" s="849"/>
      <c r="B10" s="403">
        <v>8</v>
      </c>
      <c r="C10" s="400" t="s">
        <v>204</v>
      </c>
      <c r="D10" s="641">
        <v>7200</v>
      </c>
    </row>
    <row r="11" spans="1:4" x14ac:dyDescent="0.25">
      <c r="A11" s="292"/>
      <c r="B11" s="404"/>
      <c r="C11" s="294"/>
    </row>
    <row r="12" spans="1:4" x14ac:dyDescent="0.25">
      <c r="A12" s="627" t="s">
        <v>11</v>
      </c>
      <c r="B12" s="401"/>
      <c r="C12" s="294"/>
    </row>
    <row r="13" spans="1:4" x14ac:dyDescent="0.25">
      <c r="A13" s="71" t="s">
        <v>2</v>
      </c>
      <c r="B13" s="398" t="s">
        <v>52</v>
      </c>
      <c r="C13" s="71" t="s">
        <v>202</v>
      </c>
      <c r="D13" s="639" t="s">
        <v>203</v>
      </c>
    </row>
    <row r="14" spans="1:4" ht="15" customHeight="1" x14ac:dyDescent="0.25">
      <c r="A14" s="854" t="s">
        <v>81</v>
      </c>
      <c r="B14" s="405">
        <v>19</v>
      </c>
      <c r="C14" s="295" t="s">
        <v>205</v>
      </c>
      <c r="D14" s="640">
        <v>10000</v>
      </c>
    </row>
    <row r="15" spans="1:4" ht="15.75" x14ac:dyDescent="0.25">
      <c r="A15" s="854"/>
      <c r="B15" s="406">
        <v>19</v>
      </c>
      <c r="C15" s="400" t="s">
        <v>204</v>
      </c>
      <c r="D15" s="641">
        <v>5000</v>
      </c>
    </row>
    <row r="16" spans="1:4" ht="15.75" customHeight="1" x14ac:dyDescent="0.25">
      <c r="A16" s="848" t="s">
        <v>143</v>
      </c>
      <c r="B16" s="406">
        <v>8</v>
      </c>
      <c r="C16" s="295" t="s">
        <v>205</v>
      </c>
      <c r="D16" s="642">
        <v>13000</v>
      </c>
    </row>
    <row r="17" spans="1:4" ht="15.75" x14ac:dyDescent="0.25">
      <c r="A17" s="849"/>
      <c r="B17" s="406">
        <f>SUM(B16:B16)</f>
        <v>8</v>
      </c>
      <c r="C17" s="400" t="s">
        <v>204</v>
      </c>
      <c r="D17" s="641">
        <v>6500</v>
      </c>
    </row>
    <row r="18" spans="1:4" x14ac:dyDescent="0.25">
      <c r="A18" s="843" t="s">
        <v>95</v>
      </c>
      <c r="B18" s="86">
        <v>4</v>
      </c>
      <c r="C18" s="295" t="s">
        <v>205</v>
      </c>
      <c r="D18" s="640">
        <v>17000</v>
      </c>
    </row>
    <row r="19" spans="1:4" ht="15.75" x14ac:dyDescent="0.25">
      <c r="A19" s="843"/>
      <c r="B19" s="407">
        <v>2</v>
      </c>
      <c r="C19" s="400" t="s">
        <v>204</v>
      </c>
      <c r="D19" s="641">
        <v>8500</v>
      </c>
    </row>
    <row r="20" spans="1:4" ht="15" customHeight="1" x14ac:dyDescent="0.25">
      <c r="A20" s="843" t="s">
        <v>118</v>
      </c>
      <c r="B20" s="86">
        <v>2</v>
      </c>
      <c r="C20" s="295" t="s">
        <v>205</v>
      </c>
      <c r="D20" s="640">
        <v>24000</v>
      </c>
    </row>
    <row r="21" spans="1:4" ht="15.75" x14ac:dyDescent="0.25">
      <c r="A21" s="843"/>
      <c r="B21" s="407">
        <v>2</v>
      </c>
      <c r="C21" s="408" t="s">
        <v>204</v>
      </c>
      <c r="D21" s="641">
        <v>12000</v>
      </c>
    </row>
    <row r="22" spans="1:4" ht="15.75" customHeight="1" x14ac:dyDescent="0.25">
      <c r="A22" s="858" t="s">
        <v>147</v>
      </c>
      <c r="B22" s="429">
        <v>8</v>
      </c>
      <c r="C22" s="430" t="s">
        <v>205</v>
      </c>
      <c r="D22" s="643">
        <v>12000</v>
      </c>
    </row>
    <row r="23" spans="1:4" x14ac:dyDescent="0.25">
      <c r="A23" s="859"/>
      <c r="B23" s="431">
        <v>8</v>
      </c>
      <c r="C23" s="432" t="s">
        <v>204</v>
      </c>
      <c r="D23" s="644">
        <v>6000</v>
      </c>
    </row>
    <row r="24" spans="1:4" s="292" customFormat="1" ht="36" customHeight="1" x14ac:dyDescent="0.25">
      <c r="A24" s="862" t="s">
        <v>268</v>
      </c>
      <c r="B24" s="855">
        <v>3</v>
      </c>
      <c r="C24" s="430" t="s">
        <v>205</v>
      </c>
      <c r="D24" s="702">
        <v>10000</v>
      </c>
    </row>
    <row r="25" spans="1:4" s="292" customFormat="1" x14ac:dyDescent="0.25">
      <c r="A25" s="863"/>
      <c r="B25" s="856"/>
      <c r="C25" s="432" t="s">
        <v>204</v>
      </c>
      <c r="D25" s="703">
        <v>5000</v>
      </c>
    </row>
    <row r="26" spans="1:4" x14ac:dyDescent="0.25">
      <c r="A26" s="627" t="s">
        <v>18</v>
      </c>
      <c r="B26" s="401"/>
      <c r="C26" s="432"/>
    </row>
    <row r="27" spans="1:4" x14ac:dyDescent="0.25">
      <c r="A27" s="71" t="s">
        <v>2</v>
      </c>
      <c r="B27" s="398" t="s">
        <v>52</v>
      </c>
      <c r="C27" s="71" t="s">
        <v>202</v>
      </c>
      <c r="D27" s="639" t="s">
        <v>203</v>
      </c>
    </row>
    <row r="28" spans="1:4" ht="15" customHeight="1" x14ac:dyDescent="0.25">
      <c r="A28" s="848" t="s">
        <v>81</v>
      </c>
      <c r="B28" s="409">
        <v>29</v>
      </c>
      <c r="C28" s="295" t="s">
        <v>205</v>
      </c>
      <c r="D28" s="640">
        <v>14000</v>
      </c>
    </row>
    <row r="29" spans="1:4" ht="15.75" x14ac:dyDescent="0.25">
      <c r="A29" s="849"/>
      <c r="B29" s="411">
        <f>SUM(B28:B28)</f>
        <v>29</v>
      </c>
      <c r="C29" s="400" t="s">
        <v>204</v>
      </c>
      <c r="D29" s="641">
        <v>7000</v>
      </c>
    </row>
    <row r="30" spans="1:4" ht="15" customHeight="1" x14ac:dyDescent="0.25">
      <c r="A30" s="860" t="s">
        <v>95</v>
      </c>
      <c r="B30" s="410">
        <v>10</v>
      </c>
      <c r="C30" s="295" t="s">
        <v>205</v>
      </c>
      <c r="D30" s="640">
        <v>24000</v>
      </c>
    </row>
    <row r="31" spans="1:4" ht="15.75" x14ac:dyDescent="0.25">
      <c r="A31" s="861"/>
      <c r="B31" s="412">
        <v>10</v>
      </c>
      <c r="C31" s="400" t="s">
        <v>204</v>
      </c>
      <c r="D31" s="641">
        <v>12000</v>
      </c>
    </row>
    <row r="32" spans="1:4" x14ac:dyDescent="0.25">
      <c r="A32" s="394"/>
      <c r="B32" s="413"/>
      <c r="C32" s="294"/>
    </row>
    <row r="33" spans="1:4" ht="15" customHeight="1" x14ac:dyDescent="0.25">
      <c r="A33" s="626" t="s">
        <v>20</v>
      </c>
      <c r="B33" s="401"/>
      <c r="C33" s="294"/>
    </row>
    <row r="34" spans="1:4" ht="84" customHeight="1" x14ac:dyDescent="0.25">
      <c r="A34" s="71" t="s">
        <v>2</v>
      </c>
      <c r="B34" s="398" t="s">
        <v>52</v>
      </c>
      <c r="C34" s="71" t="s">
        <v>202</v>
      </c>
      <c r="D34" s="639" t="s">
        <v>203</v>
      </c>
    </row>
    <row r="35" spans="1:4" ht="15" customHeight="1" x14ac:dyDescent="0.25">
      <c r="A35" s="854" t="s">
        <v>97</v>
      </c>
      <c r="B35" s="414">
        <v>1</v>
      </c>
      <c r="C35" s="295" t="s">
        <v>205</v>
      </c>
      <c r="D35" s="640">
        <v>14000</v>
      </c>
    </row>
    <row r="36" spans="1:4" ht="15.75" x14ac:dyDescent="0.25">
      <c r="A36" s="854"/>
      <c r="B36" s="415">
        <v>1</v>
      </c>
      <c r="C36" s="400" t="s">
        <v>204</v>
      </c>
      <c r="D36" s="641">
        <v>7000</v>
      </c>
    </row>
    <row r="37" spans="1:4" ht="15" customHeight="1" x14ac:dyDescent="0.25">
      <c r="A37" s="857" t="s">
        <v>94</v>
      </c>
      <c r="B37" s="186">
        <v>11</v>
      </c>
      <c r="C37" s="295" t="s">
        <v>205</v>
      </c>
      <c r="D37" s="640">
        <v>10000</v>
      </c>
    </row>
    <row r="38" spans="1:4" ht="15.75" x14ac:dyDescent="0.25">
      <c r="A38" s="857"/>
      <c r="B38" s="415">
        <v>11</v>
      </c>
      <c r="C38" s="400" t="s">
        <v>204</v>
      </c>
      <c r="D38" s="641">
        <v>5000</v>
      </c>
    </row>
    <row r="39" spans="1:4" ht="15" customHeight="1" x14ac:dyDescent="0.25">
      <c r="A39" s="857" t="s">
        <v>95</v>
      </c>
      <c r="B39" s="414">
        <v>5</v>
      </c>
      <c r="C39" s="295" t="s">
        <v>205</v>
      </c>
      <c r="D39" s="640">
        <v>12000</v>
      </c>
    </row>
    <row r="40" spans="1:4" ht="15.75" x14ac:dyDescent="0.25">
      <c r="A40" s="857"/>
      <c r="B40" s="406">
        <f>SUM(B39:B39)</f>
        <v>5</v>
      </c>
      <c r="C40" s="400" t="s">
        <v>204</v>
      </c>
      <c r="D40" s="641">
        <v>6000</v>
      </c>
    </row>
    <row r="41" spans="1:4" x14ac:dyDescent="0.25">
      <c r="A41" s="176"/>
      <c r="B41" s="416"/>
      <c r="C41" s="294"/>
    </row>
    <row r="42" spans="1:4" x14ac:dyDescent="0.25">
      <c r="A42" s="626" t="s">
        <v>25</v>
      </c>
      <c r="B42" s="401"/>
      <c r="C42" s="294"/>
    </row>
    <row r="43" spans="1:4" x14ac:dyDescent="0.25">
      <c r="A43" s="71" t="s">
        <v>2</v>
      </c>
      <c r="B43" s="398" t="s">
        <v>52</v>
      </c>
      <c r="C43" s="71" t="s">
        <v>202</v>
      </c>
      <c r="D43" s="639" t="s">
        <v>203</v>
      </c>
    </row>
    <row r="44" spans="1:4" ht="15" customHeight="1" x14ac:dyDescent="0.25">
      <c r="A44" s="841" t="s">
        <v>94</v>
      </c>
      <c r="B44" s="86">
        <v>7</v>
      </c>
      <c r="C44" s="295" t="s">
        <v>205</v>
      </c>
      <c r="D44" s="640">
        <v>14000</v>
      </c>
    </row>
    <row r="45" spans="1:4" s="292" customFormat="1" x14ac:dyDescent="0.25">
      <c r="A45" s="846"/>
      <c r="B45" s="428">
        <f>SUM(B44)</f>
        <v>7</v>
      </c>
      <c r="C45" s="420" t="s">
        <v>204</v>
      </c>
      <c r="D45" s="645">
        <v>7000</v>
      </c>
    </row>
    <row r="46" spans="1:4" ht="15" customHeight="1" x14ac:dyDescent="0.25">
      <c r="A46" s="633" t="s">
        <v>140</v>
      </c>
      <c r="B46" s="417">
        <v>3</v>
      </c>
      <c r="C46" s="295" t="s">
        <v>205</v>
      </c>
      <c r="D46" s="640">
        <v>18000</v>
      </c>
    </row>
    <row r="47" spans="1:4" ht="15.75" x14ac:dyDescent="0.25">
      <c r="A47" s="418"/>
      <c r="B47" s="419">
        <f>SUM(B46:B46)</f>
        <v>3</v>
      </c>
      <c r="C47" s="420" t="s">
        <v>204</v>
      </c>
      <c r="D47" s="645">
        <v>9000</v>
      </c>
    </row>
    <row r="48" spans="1:4" x14ac:dyDescent="0.25">
      <c r="A48" s="176"/>
      <c r="B48" s="416"/>
      <c r="C48" s="294"/>
    </row>
    <row r="49" spans="1:11" x14ac:dyDescent="0.25">
      <c r="A49" s="626" t="s">
        <v>28</v>
      </c>
      <c r="B49" s="401"/>
      <c r="C49" s="294"/>
    </row>
    <row r="50" spans="1:11" x14ac:dyDescent="0.25">
      <c r="A50" s="71" t="s">
        <v>2</v>
      </c>
      <c r="B50" s="398" t="s">
        <v>52</v>
      </c>
      <c r="C50" s="71" t="s">
        <v>202</v>
      </c>
      <c r="D50" s="639" t="s">
        <v>203</v>
      </c>
    </row>
    <row r="51" spans="1:11" ht="15" customHeight="1" x14ac:dyDescent="0.25">
      <c r="A51" s="854" t="s">
        <v>81</v>
      </c>
      <c r="B51" s="422">
        <v>21</v>
      </c>
      <c r="C51" s="295" t="s">
        <v>205</v>
      </c>
      <c r="D51" s="640">
        <v>10000</v>
      </c>
    </row>
    <row r="52" spans="1:11" ht="15.75" x14ac:dyDescent="0.25">
      <c r="A52" s="854"/>
      <c r="B52" s="399">
        <f>SUM(B51:B51)</f>
        <v>21</v>
      </c>
      <c r="C52" s="400" t="s">
        <v>204</v>
      </c>
      <c r="D52" s="641">
        <v>5000</v>
      </c>
    </row>
    <row r="53" spans="1:11" x14ac:dyDescent="0.25">
      <c r="A53" s="159"/>
      <c r="B53" s="421"/>
      <c r="C53" s="294"/>
    </row>
    <row r="54" spans="1:11" x14ac:dyDescent="0.25">
      <c r="A54" s="626" t="s">
        <v>29</v>
      </c>
      <c r="B54" s="401"/>
      <c r="C54" s="294"/>
    </row>
    <row r="55" spans="1:11" x14ac:dyDescent="0.25">
      <c r="A55" s="71" t="s">
        <v>2</v>
      </c>
      <c r="B55" s="398" t="s">
        <v>52</v>
      </c>
      <c r="C55" s="71" t="s">
        <v>202</v>
      </c>
      <c r="D55" s="639" t="s">
        <v>203</v>
      </c>
    </row>
    <row r="56" spans="1:11" x14ac:dyDescent="0.25">
      <c r="A56" s="746" t="s">
        <v>81</v>
      </c>
      <c r="B56" s="422">
        <v>33</v>
      </c>
      <c r="C56" s="295" t="s">
        <v>205</v>
      </c>
      <c r="D56" s="640">
        <v>14000</v>
      </c>
    </row>
    <row r="57" spans="1:11" ht="15.75" x14ac:dyDescent="0.25">
      <c r="A57" s="747"/>
      <c r="B57" s="399">
        <f>SUM(B56:B56)</f>
        <v>33</v>
      </c>
      <c r="C57" s="400" t="s">
        <v>204</v>
      </c>
      <c r="D57" s="641">
        <v>7000</v>
      </c>
    </row>
    <row r="58" spans="1:11" ht="15" customHeight="1" x14ac:dyDescent="0.25">
      <c r="A58" s="841" t="s">
        <v>97</v>
      </c>
      <c r="B58" s="86">
        <v>2</v>
      </c>
      <c r="C58" s="295" t="s">
        <v>205</v>
      </c>
      <c r="D58" s="640">
        <v>16000</v>
      </c>
    </row>
    <row r="59" spans="1:11" ht="15.75" x14ac:dyDescent="0.25">
      <c r="A59" s="846"/>
      <c r="B59" s="406">
        <v>2</v>
      </c>
      <c r="C59" s="400" t="s">
        <v>204</v>
      </c>
      <c r="D59" s="646">
        <v>8000</v>
      </c>
    </row>
    <row r="60" spans="1:11" ht="36" customHeight="1" x14ac:dyDescent="0.25">
      <c r="A60" s="628" t="s">
        <v>30</v>
      </c>
      <c r="B60" s="401"/>
      <c r="C60" s="294"/>
    </row>
    <row r="61" spans="1:11" x14ac:dyDescent="0.25">
      <c r="A61" s="71" t="s">
        <v>2</v>
      </c>
      <c r="B61" s="398" t="s">
        <v>52</v>
      </c>
      <c r="C61" s="71" t="s">
        <v>202</v>
      </c>
      <c r="D61" s="639" t="s">
        <v>203</v>
      </c>
    </row>
    <row r="62" spans="1:11" ht="15" customHeight="1" x14ac:dyDescent="0.25">
      <c r="A62" s="746" t="s">
        <v>216</v>
      </c>
      <c r="B62" s="454">
        <v>19</v>
      </c>
      <c r="C62" s="295" t="s">
        <v>205</v>
      </c>
      <c r="D62" s="640">
        <v>16000</v>
      </c>
    </row>
    <row r="63" spans="1:11" s="292" customFormat="1" x14ac:dyDescent="0.25">
      <c r="A63" s="747"/>
      <c r="B63" s="464">
        <f>SUM(B62:B62)</f>
        <v>19</v>
      </c>
      <c r="C63" s="442" t="s">
        <v>204</v>
      </c>
      <c r="D63" s="647">
        <v>8000</v>
      </c>
      <c r="F63"/>
      <c r="G63"/>
      <c r="H63"/>
      <c r="I63"/>
      <c r="J63"/>
      <c r="K63"/>
    </row>
    <row r="64" spans="1:11" ht="15" customHeight="1" x14ac:dyDescent="0.25">
      <c r="A64" s="746" t="s">
        <v>213</v>
      </c>
      <c r="B64" s="459">
        <v>7</v>
      </c>
      <c r="C64" s="295" t="s">
        <v>205</v>
      </c>
      <c r="D64" s="640">
        <v>24000</v>
      </c>
    </row>
    <row r="65" spans="1:11" s="292" customFormat="1" x14ac:dyDescent="0.25">
      <c r="A65" s="747"/>
      <c r="B65" s="465">
        <f>SUM(B64:B64)</f>
        <v>7</v>
      </c>
      <c r="C65" s="442" t="s">
        <v>204</v>
      </c>
      <c r="D65" s="647">
        <v>12000</v>
      </c>
      <c r="F65"/>
      <c r="G65"/>
      <c r="H65"/>
      <c r="I65"/>
      <c r="J65"/>
      <c r="K65"/>
    </row>
    <row r="66" spans="1:11" ht="15" customHeight="1" x14ac:dyDescent="0.25">
      <c r="A66" s="746" t="s">
        <v>218</v>
      </c>
      <c r="B66" s="457">
        <v>1</v>
      </c>
      <c r="C66" s="295" t="s">
        <v>205</v>
      </c>
      <c r="D66" s="648">
        <v>17000</v>
      </c>
    </row>
    <row r="67" spans="1:11" s="292" customFormat="1" ht="33" customHeight="1" x14ac:dyDescent="0.25">
      <c r="A67" s="747"/>
      <c r="B67" s="465">
        <f>SUM(B66)</f>
        <v>1</v>
      </c>
      <c r="C67" s="442" t="s">
        <v>204</v>
      </c>
      <c r="D67" s="647">
        <v>8500</v>
      </c>
      <c r="F67"/>
      <c r="G67"/>
      <c r="H67"/>
      <c r="I67"/>
      <c r="J67"/>
      <c r="K67"/>
    </row>
    <row r="68" spans="1:11" ht="36" customHeight="1" x14ac:dyDescent="0.25">
      <c r="A68" s="746" t="s">
        <v>217</v>
      </c>
      <c r="B68" s="459">
        <v>4</v>
      </c>
      <c r="C68" s="295" t="s">
        <v>205</v>
      </c>
      <c r="D68" s="640">
        <v>12000</v>
      </c>
    </row>
    <row r="69" spans="1:11" s="292" customFormat="1" x14ac:dyDescent="0.25">
      <c r="A69" s="747"/>
      <c r="B69" s="465">
        <f>SUM(B67:B68)</f>
        <v>5</v>
      </c>
      <c r="C69" s="442" t="s">
        <v>204</v>
      </c>
      <c r="D69" s="647">
        <v>6000</v>
      </c>
      <c r="F69"/>
      <c r="G69"/>
      <c r="H69"/>
      <c r="I69"/>
      <c r="J69"/>
      <c r="K69"/>
    </row>
    <row r="70" spans="1:11" s="292" customFormat="1" ht="15" customHeight="1" x14ac:dyDescent="0.25">
      <c r="A70" s="847" t="s">
        <v>100</v>
      </c>
      <c r="B70" s="449">
        <v>5</v>
      </c>
      <c r="C70" s="447" t="s">
        <v>205</v>
      </c>
      <c r="D70" s="649">
        <v>24000</v>
      </c>
      <c r="F70"/>
      <c r="G70"/>
      <c r="H70"/>
      <c r="I70"/>
      <c r="J70"/>
      <c r="K70"/>
    </row>
    <row r="71" spans="1:11" s="292" customFormat="1" x14ac:dyDescent="0.25">
      <c r="A71" s="847"/>
      <c r="B71" s="450">
        <f>SUM(B70:B70)</f>
        <v>5</v>
      </c>
      <c r="C71" s="448" t="s">
        <v>204</v>
      </c>
      <c r="D71" s="650">
        <v>12000</v>
      </c>
      <c r="F71"/>
      <c r="G71"/>
      <c r="H71"/>
      <c r="I71"/>
      <c r="J71"/>
      <c r="K71"/>
    </row>
    <row r="72" spans="1:11" s="292" customFormat="1" ht="36" customHeight="1" x14ac:dyDescent="0.25">
      <c r="A72" s="847" t="s">
        <v>209</v>
      </c>
      <c r="B72" s="451">
        <v>10</v>
      </c>
      <c r="C72" s="295" t="s">
        <v>205</v>
      </c>
      <c r="D72" s="640">
        <v>28000</v>
      </c>
      <c r="F72"/>
      <c r="G72"/>
      <c r="H72"/>
      <c r="I72"/>
      <c r="J72"/>
      <c r="K72"/>
    </row>
    <row r="73" spans="1:11" s="292" customFormat="1" ht="15.75" x14ac:dyDescent="0.25">
      <c r="A73" s="847"/>
      <c r="B73" s="452">
        <v>10</v>
      </c>
      <c r="C73" s="400" t="s">
        <v>204</v>
      </c>
      <c r="D73" s="641">
        <v>14000</v>
      </c>
      <c r="F73" s="443"/>
      <c r="G73" s="444"/>
      <c r="H73" s="445"/>
      <c r="I73" s="445"/>
      <c r="J73" s="446"/>
    </row>
    <row r="74" spans="1:11" s="292" customFormat="1" x14ac:dyDescent="0.25">
      <c r="A74"/>
      <c r="B74"/>
      <c r="C74"/>
      <c r="D74" s="638"/>
    </row>
    <row r="75" spans="1:11" s="292" customFormat="1" x14ac:dyDescent="0.25">
      <c r="A75"/>
      <c r="B75"/>
      <c r="C75"/>
      <c r="D75" s="638"/>
    </row>
    <row r="76" spans="1:11" s="292" customFormat="1" x14ac:dyDescent="0.25">
      <c r="A76"/>
      <c r="B76"/>
      <c r="C76"/>
      <c r="D76" s="638"/>
    </row>
    <row r="77" spans="1:11" x14ac:dyDescent="0.25">
      <c r="A77" s="128"/>
      <c r="B77" s="424"/>
      <c r="C77" s="294"/>
    </row>
    <row r="78" spans="1:11" x14ac:dyDescent="0.25">
      <c r="A78" s="169" t="s">
        <v>68</v>
      </c>
      <c r="B78" s="423"/>
      <c r="C78" s="294"/>
    </row>
    <row r="79" spans="1:11" x14ac:dyDescent="0.25">
      <c r="A79" s="75" t="s">
        <v>2</v>
      </c>
      <c r="B79" s="425" t="s">
        <v>52</v>
      </c>
      <c r="C79" s="71" t="s">
        <v>202</v>
      </c>
      <c r="D79" s="639" t="s">
        <v>203</v>
      </c>
    </row>
    <row r="80" spans="1:11" ht="15" customHeight="1" x14ac:dyDescent="0.25">
      <c r="A80" s="844" t="s">
        <v>101</v>
      </c>
      <c r="B80" s="186">
        <v>15</v>
      </c>
      <c r="C80" s="295" t="s">
        <v>205</v>
      </c>
      <c r="D80" s="640">
        <v>16000</v>
      </c>
    </row>
    <row r="81" spans="1:4" ht="15.75" x14ac:dyDescent="0.25">
      <c r="A81" s="845"/>
      <c r="B81" s="426">
        <v>15</v>
      </c>
      <c r="C81" s="408" t="s">
        <v>204</v>
      </c>
      <c r="D81" s="641">
        <v>8000</v>
      </c>
    </row>
    <row r="82" spans="1:4" ht="15" customHeight="1" x14ac:dyDescent="0.25">
      <c r="A82" s="841" t="s">
        <v>103</v>
      </c>
      <c r="B82" s="186">
        <v>11</v>
      </c>
      <c r="C82" s="295" t="s">
        <v>205</v>
      </c>
      <c r="D82" s="640">
        <v>18000</v>
      </c>
    </row>
    <row r="83" spans="1:4" ht="15.75" x14ac:dyDescent="0.25">
      <c r="A83" s="842"/>
      <c r="B83" s="426">
        <f>SUM(B82:B82)</f>
        <v>11</v>
      </c>
      <c r="C83" s="400" t="s">
        <v>204</v>
      </c>
      <c r="D83" s="641">
        <v>9000</v>
      </c>
    </row>
    <row r="84" spans="1:4" x14ac:dyDescent="0.25">
      <c r="A84" s="172"/>
      <c r="B84" s="421"/>
      <c r="C84" s="294"/>
    </row>
    <row r="85" spans="1:4" x14ac:dyDescent="0.25">
      <c r="A85" s="169" t="s">
        <v>69</v>
      </c>
      <c r="B85" s="423"/>
      <c r="C85" s="294"/>
    </row>
    <row r="86" spans="1:4" x14ac:dyDescent="0.25">
      <c r="A86" s="75" t="s">
        <v>2</v>
      </c>
      <c r="B86" s="425" t="s">
        <v>52</v>
      </c>
      <c r="C86" s="71" t="s">
        <v>202</v>
      </c>
      <c r="D86" s="639" t="s">
        <v>203</v>
      </c>
    </row>
    <row r="87" spans="1:4" ht="15" customHeight="1" x14ac:dyDescent="0.25">
      <c r="A87" s="843" t="s">
        <v>104</v>
      </c>
      <c r="B87" s="186">
        <v>10</v>
      </c>
      <c r="C87" s="295" t="s">
        <v>205</v>
      </c>
      <c r="D87" s="640">
        <v>28000</v>
      </c>
    </row>
    <row r="88" spans="1:4" ht="15.75" x14ac:dyDescent="0.25">
      <c r="A88" s="843"/>
      <c r="B88" s="426">
        <v>10</v>
      </c>
      <c r="C88" s="400" t="s">
        <v>204</v>
      </c>
      <c r="D88" s="641">
        <v>14000</v>
      </c>
    </row>
    <row r="89" spans="1:4" ht="15" customHeight="1" x14ac:dyDescent="0.25">
      <c r="A89" s="843" t="s">
        <v>101</v>
      </c>
      <c r="B89" s="186">
        <v>6</v>
      </c>
      <c r="C89" s="295" t="s">
        <v>205</v>
      </c>
      <c r="D89" s="640">
        <v>13000</v>
      </c>
    </row>
    <row r="90" spans="1:4" ht="15.75" x14ac:dyDescent="0.25">
      <c r="A90" s="843"/>
      <c r="B90" s="412">
        <v>6</v>
      </c>
      <c r="C90" s="400" t="s">
        <v>204</v>
      </c>
      <c r="D90" s="641">
        <v>6500</v>
      </c>
    </row>
    <row r="91" spans="1:4" ht="15" customHeight="1" x14ac:dyDescent="0.25">
      <c r="A91" s="843" t="s">
        <v>235</v>
      </c>
      <c r="B91" s="186">
        <v>6</v>
      </c>
      <c r="C91" s="295" t="s">
        <v>205</v>
      </c>
      <c r="D91" s="640">
        <v>10000</v>
      </c>
    </row>
    <row r="92" spans="1:4" ht="15.75" x14ac:dyDescent="0.25">
      <c r="A92" s="843"/>
      <c r="B92" s="412">
        <v>6</v>
      </c>
      <c r="C92" s="400" t="s">
        <v>204</v>
      </c>
      <c r="D92" s="641">
        <v>5500</v>
      </c>
    </row>
    <row r="93" spans="1:4" x14ac:dyDescent="0.25">
      <c r="A93" s="292"/>
      <c r="B93" s="404">
        <v>296</v>
      </c>
      <c r="C93" s="294"/>
    </row>
    <row r="94" spans="1:4" x14ac:dyDescent="0.25">
      <c r="A94" s="292"/>
      <c r="B94" s="404"/>
      <c r="C94" s="294"/>
    </row>
    <row r="95" spans="1:4" x14ac:dyDescent="0.25">
      <c r="A95" s="831" t="s">
        <v>10</v>
      </c>
      <c r="B95" s="832"/>
      <c r="C95" s="295" t="s">
        <v>206</v>
      </c>
      <c r="D95" s="651">
        <v>1400</v>
      </c>
    </row>
    <row r="96" spans="1:4" x14ac:dyDescent="0.25">
      <c r="A96" s="833"/>
      <c r="B96" s="834"/>
      <c r="C96" s="295" t="s">
        <v>207</v>
      </c>
      <c r="D96" s="651">
        <v>2800</v>
      </c>
    </row>
    <row r="97" spans="1:4" x14ac:dyDescent="0.25">
      <c r="A97" s="835" t="s">
        <v>70</v>
      </c>
      <c r="B97" s="836"/>
      <c r="C97" s="295" t="s">
        <v>206</v>
      </c>
      <c r="D97" s="651">
        <v>500</v>
      </c>
    </row>
    <row r="98" spans="1:4" x14ac:dyDescent="0.25">
      <c r="A98" s="837"/>
      <c r="B98" s="838"/>
      <c r="C98" s="295" t="s">
        <v>207</v>
      </c>
      <c r="D98" s="651">
        <v>1000</v>
      </c>
    </row>
    <row r="99" spans="1:4" s="292" customFormat="1" x14ac:dyDescent="0.25">
      <c r="A99" s="837"/>
      <c r="B99" s="838"/>
      <c r="C99" s="295"/>
      <c r="D99" s="651"/>
    </row>
    <row r="100" spans="1:4" x14ac:dyDescent="0.25">
      <c r="A100" s="839"/>
      <c r="B100" s="840"/>
      <c r="C100" s="295" t="s">
        <v>208</v>
      </c>
      <c r="D100" s="651">
        <v>1500</v>
      </c>
    </row>
  </sheetData>
  <mergeCells count="33">
    <mergeCell ref="B24:B25"/>
    <mergeCell ref="A18:A19"/>
    <mergeCell ref="A20:A21"/>
    <mergeCell ref="A56:A57"/>
    <mergeCell ref="A44:A45"/>
    <mergeCell ref="A37:A38"/>
    <mergeCell ref="A39:A40"/>
    <mergeCell ref="A22:A23"/>
    <mergeCell ref="A28:A29"/>
    <mergeCell ref="A30:A31"/>
    <mergeCell ref="A35:A36"/>
    <mergeCell ref="A51:A52"/>
    <mergeCell ref="A24:A25"/>
    <mergeCell ref="A16:A17"/>
    <mergeCell ref="A1:A2"/>
    <mergeCell ref="A3:C3"/>
    <mergeCell ref="A5:A6"/>
    <mergeCell ref="A9:A10"/>
    <mergeCell ref="A14:A15"/>
    <mergeCell ref="A80:A81"/>
    <mergeCell ref="A58:A59"/>
    <mergeCell ref="A70:A71"/>
    <mergeCell ref="A72:A73"/>
    <mergeCell ref="A62:A63"/>
    <mergeCell ref="A68:A69"/>
    <mergeCell ref="A64:A65"/>
    <mergeCell ref="A66:A67"/>
    <mergeCell ref="A95:B96"/>
    <mergeCell ref="A97:B100"/>
    <mergeCell ref="A82:A83"/>
    <mergeCell ref="A87:A88"/>
    <mergeCell ref="A89:A90"/>
    <mergeCell ref="A91:A9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Высокий сезон</vt:lpstr>
      <vt:lpstr>Низкий сезон</vt:lpstr>
      <vt:lpstr>Праздничный период</vt:lpstr>
      <vt:lpstr>Длительное проживание</vt:lpstr>
      <vt:lpstr>гостиница уикенд</vt:lpstr>
      <vt:lpstr>3 павильон все</vt:lpstr>
      <vt:lpstr>длительное проживание </vt:lpstr>
      <vt:lpstr>под индивидуальные мероприятия </vt:lpstr>
      <vt:lpstr>НГ 2020</vt:lpstr>
      <vt:lpstr>рождество 2020</vt:lpstr>
      <vt:lpstr>масленица 2020</vt:lpstr>
      <vt:lpstr>май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2019-11-22T17:23:13Z</dcterms:modified>
</cp:coreProperties>
</file>